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Subhash\Downloads\"/>
    </mc:Choice>
  </mc:AlternateContent>
  <xr:revisionPtr revIDLastSave="0" documentId="13_ncr:1_{A4692296-D455-42EA-9CCF-C2C6F9A968DD}" xr6:coauthVersionLast="45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Clients Daily PNL" sheetId="1" r:id="rId1"/>
    <sheet name="Clients Db" sheetId="2" r:id="rId2"/>
    <sheet name="Clients Dashboard" sheetId="3" r:id="rId3"/>
    <sheet name="Overall Dashboard" sheetId="4" r:id="rId4"/>
  </sheets>
  <calcPr calcId="191028"/>
  <extLst>
    <ext uri="GoogleSheetsCustomDataVersion2">
      <go:sheetsCustomData xmlns:go="http://customooxmlschemas.google.com/" r:id="rId8" roundtripDataChecksum="z/fZiGZul6JPnwSK3TWCm9qO6hbV8ktOoBpAVUkd9hQ="/>
    </ext>
  </extLst>
</workbook>
</file>

<file path=xl/calcChain.xml><?xml version="1.0" encoding="utf-8"?>
<calcChain xmlns="http://schemas.openxmlformats.org/spreadsheetml/2006/main">
  <c r="E151" i="3" l="1"/>
  <c r="E152" i="3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I4" i="4"/>
  <c r="A5" i="3"/>
  <c r="P4" i="3"/>
  <c r="B4" i="3"/>
  <c r="F2" i="3"/>
  <c r="J2" i="3" s="1"/>
  <c r="H1" i="3"/>
  <c r="C2" i="4"/>
  <c r="C8" i="1"/>
  <c r="C7" i="1"/>
  <c r="C6" i="1"/>
  <c r="C5" i="1"/>
  <c r="C4" i="1"/>
  <c r="A4" i="1"/>
  <c r="C3" i="1"/>
  <c r="B3" i="1"/>
  <c r="Q1" i="1"/>
  <c r="P1" i="1"/>
  <c r="O1" i="1"/>
  <c r="N1" i="1"/>
  <c r="M1" i="1"/>
  <c r="L1" i="1"/>
  <c r="K1" i="1"/>
  <c r="J1" i="1"/>
  <c r="I1" i="1"/>
  <c r="H1" i="1"/>
  <c r="G1" i="1"/>
  <c r="C4" i="3" l="1"/>
  <c r="C5" i="3"/>
  <c r="D5" i="3" s="1"/>
  <c r="F4" i="3"/>
  <c r="D4" i="3"/>
  <c r="E4" i="3" s="1"/>
  <c r="F12" i="4"/>
  <c r="C12" i="4"/>
  <c r="F11" i="4"/>
  <c r="C11" i="4"/>
  <c r="F10" i="4"/>
  <c r="C10" i="4"/>
  <c r="I5" i="4" s="1"/>
  <c r="F8" i="4"/>
  <c r="C8" i="4"/>
  <c r="C9" i="4" s="1"/>
  <c r="C4" i="4"/>
  <c r="I3" i="4" a="1"/>
  <c r="I3" i="4" s="1"/>
  <c r="I2" i="4" a="1"/>
  <c r="I2" i="4" s="1"/>
  <c r="D3" i="1"/>
  <c r="A5" i="1"/>
  <c r="B4" i="1"/>
  <c r="D4" i="1"/>
  <c r="D5" i="1"/>
  <c r="D6" i="1"/>
  <c r="D7" i="1"/>
  <c r="D8" i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F9" i="1"/>
  <c r="E9" i="1"/>
  <c r="F10" i="1"/>
  <c r="E10" i="1"/>
  <c r="F11" i="1"/>
  <c r="E11" i="1"/>
  <c r="F12" i="1"/>
  <c r="E12" i="1"/>
  <c r="F13" i="1"/>
  <c r="E13" i="1"/>
  <c r="F14" i="1"/>
  <c r="E14" i="1"/>
  <c r="F15" i="1"/>
  <c r="E15" i="1"/>
  <c r="F16" i="1"/>
  <c r="E16" i="1"/>
  <c r="F17" i="1"/>
  <c r="E17" i="1"/>
  <c r="F18" i="1"/>
  <c r="E18" i="1"/>
  <c r="F19" i="1"/>
  <c r="E19" i="1"/>
  <c r="F20" i="1"/>
  <c r="E20" i="1"/>
  <c r="F21" i="1"/>
  <c r="E21" i="1"/>
  <c r="F22" i="1"/>
  <c r="E22" i="1"/>
  <c r="F23" i="1"/>
  <c r="E23" i="1"/>
  <c r="F24" i="1"/>
  <c r="E24" i="1"/>
  <c r="F25" i="1"/>
  <c r="E25" i="1"/>
  <c r="F26" i="1"/>
  <c r="E26" i="1"/>
  <c r="F27" i="1"/>
  <c r="E27" i="1"/>
  <c r="F28" i="1"/>
  <c r="E28" i="1"/>
  <c r="F29" i="1"/>
  <c r="E29" i="1"/>
  <c r="F30" i="1"/>
  <c r="E30" i="1"/>
  <c r="F31" i="1"/>
  <c r="E31" i="1"/>
  <c r="F32" i="1"/>
  <c r="E32" i="1"/>
  <c r="F33" i="1"/>
  <c r="E33" i="1"/>
  <c r="F34" i="1"/>
  <c r="E34" i="1"/>
  <c r="F35" i="1"/>
  <c r="E35" i="1"/>
  <c r="F36" i="1"/>
  <c r="E36" i="1"/>
  <c r="F37" i="1"/>
  <c r="E37" i="1"/>
  <c r="F38" i="1"/>
  <c r="E38" i="1"/>
  <c r="F39" i="1"/>
  <c r="E39" i="1"/>
  <c r="F40" i="1"/>
  <c r="E40" i="1"/>
  <c r="F41" i="1"/>
  <c r="E41" i="1"/>
  <c r="F42" i="1"/>
  <c r="E42" i="1"/>
  <c r="F43" i="1"/>
  <c r="E43" i="1"/>
  <c r="F44" i="1"/>
  <c r="E44" i="1"/>
  <c r="F45" i="1"/>
  <c r="E45" i="1"/>
  <c r="F46" i="1"/>
  <c r="E46" i="1"/>
  <c r="F47" i="1"/>
  <c r="E47" i="1"/>
  <c r="F48" i="1"/>
  <c r="E48" i="1"/>
  <c r="F49" i="1"/>
  <c r="E49" i="1"/>
  <c r="F50" i="1"/>
  <c r="E50" i="1"/>
  <c r="F51" i="1"/>
  <c r="E51" i="1"/>
  <c r="F52" i="1"/>
  <c r="E52" i="1"/>
  <c r="F53" i="1"/>
  <c r="E53" i="1"/>
  <c r="F54" i="1"/>
  <c r="E54" i="1"/>
  <c r="F55" i="1"/>
  <c r="E55" i="1"/>
  <c r="F56" i="1"/>
  <c r="E56" i="1"/>
  <c r="F57" i="1"/>
  <c r="E57" i="1"/>
  <c r="F58" i="1"/>
  <c r="E58" i="1"/>
  <c r="F59" i="1"/>
  <c r="E59" i="1"/>
  <c r="F60" i="1"/>
  <c r="E60" i="1"/>
  <c r="F61" i="1"/>
  <c r="E61" i="1"/>
  <c r="F62" i="1"/>
  <c r="E62" i="1"/>
  <c r="F63" i="1"/>
  <c r="E63" i="1"/>
  <c r="F64" i="1"/>
  <c r="E64" i="1"/>
  <c r="F65" i="1"/>
  <c r="E65" i="1"/>
  <c r="F66" i="1"/>
  <c r="E66" i="1"/>
  <c r="F67" i="1"/>
  <c r="E67" i="1"/>
  <c r="F68" i="1"/>
  <c r="E68" i="1"/>
  <c r="F69" i="1"/>
  <c r="E69" i="1"/>
  <c r="F70" i="1"/>
  <c r="E70" i="1"/>
  <c r="F71" i="1"/>
  <c r="E71" i="1"/>
  <c r="F72" i="1"/>
  <c r="E72" i="1"/>
  <c r="F73" i="1"/>
  <c r="E73" i="1"/>
  <c r="F74" i="1"/>
  <c r="E74" i="1"/>
  <c r="F75" i="1"/>
  <c r="E75" i="1"/>
  <c r="F76" i="1"/>
  <c r="E76" i="1"/>
  <c r="F77" i="1"/>
  <c r="E77" i="1"/>
  <c r="F78" i="1"/>
  <c r="E78" i="1"/>
  <c r="F79" i="1"/>
  <c r="E79" i="1"/>
  <c r="F80" i="1"/>
  <c r="E80" i="1"/>
  <c r="F81" i="1"/>
  <c r="E81" i="1"/>
  <c r="F82" i="1"/>
  <c r="E82" i="1"/>
  <c r="F83" i="1"/>
  <c r="E83" i="1"/>
  <c r="F84" i="1"/>
  <c r="E84" i="1"/>
  <c r="F85" i="1"/>
  <c r="E85" i="1"/>
  <c r="F86" i="1"/>
  <c r="E86" i="1"/>
  <c r="F87" i="1"/>
  <c r="E87" i="1"/>
  <c r="F88" i="1"/>
  <c r="E88" i="1"/>
  <c r="F89" i="1"/>
  <c r="E89" i="1"/>
  <c r="F90" i="1"/>
  <c r="E90" i="1"/>
  <c r="F91" i="1"/>
  <c r="E91" i="1"/>
  <c r="F92" i="1"/>
  <c r="E92" i="1"/>
  <c r="F93" i="1"/>
  <c r="E93" i="1"/>
  <c r="F94" i="1"/>
  <c r="E94" i="1"/>
  <c r="F95" i="1"/>
  <c r="E95" i="1"/>
  <c r="F96" i="1"/>
  <c r="E96" i="1"/>
  <c r="F97" i="1"/>
  <c r="E97" i="1"/>
  <c r="F98" i="1"/>
  <c r="E98" i="1"/>
  <c r="F99" i="1"/>
  <c r="E99" i="1"/>
  <c r="F100" i="1"/>
  <c r="E100" i="1"/>
  <c r="F101" i="1"/>
  <c r="E101" i="1"/>
  <c r="F102" i="1"/>
  <c r="E102" i="1"/>
  <c r="F103" i="1"/>
  <c r="E103" i="1"/>
  <c r="F104" i="1"/>
  <c r="E104" i="1"/>
  <c r="F105" i="1"/>
  <c r="E105" i="1"/>
  <c r="F106" i="1"/>
  <c r="E106" i="1"/>
  <c r="F107" i="1"/>
  <c r="E107" i="1"/>
  <c r="F108" i="1"/>
  <c r="E108" i="1"/>
  <c r="F109" i="1"/>
  <c r="E109" i="1"/>
  <c r="F110" i="1"/>
  <c r="E110" i="1"/>
  <c r="F111" i="1"/>
  <c r="E111" i="1"/>
  <c r="F112" i="1"/>
  <c r="E112" i="1"/>
  <c r="F113" i="1"/>
  <c r="E113" i="1"/>
  <c r="F114" i="1"/>
  <c r="E114" i="1"/>
  <c r="F115" i="1"/>
  <c r="E115" i="1"/>
  <c r="F116" i="1"/>
  <c r="E116" i="1"/>
  <c r="F117" i="1"/>
  <c r="E117" i="1"/>
  <c r="F118" i="1"/>
  <c r="E118" i="1"/>
  <c r="F119" i="1"/>
  <c r="E119" i="1"/>
  <c r="F120" i="1"/>
  <c r="E120" i="1"/>
  <c r="F121" i="1"/>
  <c r="E121" i="1"/>
  <c r="F122" i="1"/>
  <c r="E122" i="1"/>
  <c r="F123" i="1"/>
  <c r="E123" i="1"/>
  <c r="F124" i="1"/>
  <c r="E124" i="1"/>
  <c r="F125" i="1"/>
  <c r="E125" i="1"/>
  <c r="F126" i="1"/>
  <c r="E126" i="1"/>
  <c r="F127" i="1"/>
  <c r="E127" i="1"/>
  <c r="F128" i="1"/>
  <c r="E128" i="1"/>
  <c r="F129" i="1"/>
  <c r="E129" i="1"/>
  <c r="F130" i="1"/>
  <c r="E130" i="1"/>
  <c r="F131" i="1"/>
  <c r="E131" i="1"/>
  <c r="F132" i="1"/>
  <c r="E132" i="1"/>
  <c r="F133" i="1"/>
  <c r="E133" i="1"/>
  <c r="F134" i="1"/>
  <c r="E134" i="1"/>
  <c r="F135" i="1"/>
  <c r="E135" i="1"/>
  <c r="F136" i="1"/>
  <c r="E136" i="1"/>
  <c r="F137" i="1"/>
  <c r="E137" i="1"/>
  <c r="F138" i="1"/>
  <c r="E138" i="1"/>
  <c r="F139" i="1"/>
  <c r="E139" i="1"/>
  <c r="F140" i="1"/>
  <c r="E140" i="1"/>
  <c r="F141" i="1"/>
  <c r="E141" i="1"/>
  <c r="F142" i="1"/>
  <c r="E142" i="1"/>
  <c r="F143" i="1"/>
  <c r="E143" i="1"/>
  <c r="F144" i="1"/>
  <c r="E144" i="1"/>
  <c r="F145" i="1"/>
  <c r="E145" i="1"/>
  <c r="F146" i="1"/>
  <c r="E146" i="1"/>
  <c r="F147" i="1"/>
  <c r="E147" i="1"/>
  <c r="F148" i="1"/>
  <c r="E148" i="1"/>
  <c r="F149" i="1"/>
  <c r="E149" i="1"/>
  <c r="C3" i="4"/>
  <c r="A6" i="3"/>
  <c r="B5" i="3"/>
  <c r="D151" i="1" l="1"/>
  <c r="F150" i="1"/>
  <c r="C6" i="3"/>
  <c r="D6" i="3" s="1"/>
  <c r="F5" i="3"/>
  <c r="A7" i="3"/>
  <c r="B6" i="3"/>
  <c r="F8" i="1"/>
  <c r="E8" i="1"/>
  <c r="F7" i="1"/>
  <c r="E7" i="1"/>
  <c r="F6" i="1"/>
  <c r="E6" i="1"/>
  <c r="F5" i="1"/>
  <c r="E5" i="1"/>
  <c r="F4" i="1"/>
  <c r="E4" i="1"/>
  <c r="A6" i="1"/>
  <c r="B5" i="1"/>
  <c r="E150" i="1"/>
  <c r="F3" i="1"/>
  <c r="E3" i="1"/>
  <c r="F9" i="4"/>
  <c r="I6" i="4"/>
  <c r="C7" i="3" l="1"/>
  <c r="D7" i="3" s="1"/>
  <c r="D152" i="1"/>
  <c r="F151" i="1"/>
  <c r="E151" i="1"/>
  <c r="E5" i="3"/>
  <c r="A7" i="1"/>
  <c r="B6" i="1"/>
  <c r="F6" i="3"/>
  <c r="A8" i="3"/>
  <c r="B7" i="3"/>
  <c r="C8" i="3" l="1"/>
  <c r="D8" i="3" s="1"/>
  <c r="D153" i="1"/>
  <c r="F152" i="1"/>
  <c r="E152" i="1"/>
  <c r="E6" i="3"/>
  <c r="F7" i="3"/>
  <c r="A9" i="3"/>
  <c r="B8" i="3"/>
  <c r="A8" i="1"/>
  <c r="B7" i="1"/>
  <c r="C9" i="3" l="1"/>
  <c r="D9" i="3" s="1"/>
  <c r="D154" i="1"/>
  <c r="F153" i="1"/>
  <c r="E153" i="1"/>
  <c r="E7" i="3"/>
  <c r="A9" i="1"/>
  <c r="B8" i="1"/>
  <c r="F8" i="3"/>
  <c r="A10" i="3"/>
  <c r="B9" i="3"/>
  <c r="C10" i="3" l="1"/>
  <c r="D155" i="1"/>
  <c r="F154" i="1"/>
  <c r="E154" i="1"/>
  <c r="E8" i="3"/>
  <c r="F9" i="3"/>
  <c r="A11" i="3"/>
  <c r="B10" i="3"/>
  <c r="A10" i="1"/>
  <c r="B9" i="1"/>
  <c r="C11" i="3" l="1"/>
  <c r="D156" i="1"/>
  <c r="F155" i="1"/>
  <c r="E155" i="1"/>
  <c r="D10" i="3"/>
  <c r="F10" i="3"/>
  <c r="E9" i="3"/>
  <c r="E10" i="3"/>
  <c r="A11" i="1"/>
  <c r="B10" i="1"/>
  <c r="A12" i="3"/>
  <c r="B11" i="3"/>
  <c r="C12" i="3" l="1"/>
  <c r="D157" i="1"/>
  <c r="F156" i="1"/>
  <c r="E156" i="1"/>
  <c r="D11" i="3"/>
  <c r="E11" i="3" s="1"/>
  <c r="F11" i="3"/>
  <c r="A13" i="3"/>
  <c r="B12" i="3"/>
  <c r="A12" i="1"/>
  <c r="B11" i="1"/>
  <c r="C13" i="3" l="1"/>
  <c r="D158" i="1"/>
  <c r="F157" i="1"/>
  <c r="E157" i="1"/>
  <c r="D12" i="3"/>
  <c r="E12" i="3" s="1"/>
  <c r="F12" i="3"/>
  <c r="A13" i="1"/>
  <c r="B12" i="1"/>
  <c r="A14" i="3"/>
  <c r="B13" i="3"/>
  <c r="C14" i="3" l="1"/>
  <c r="D159" i="1"/>
  <c r="F158" i="1"/>
  <c r="E158" i="1"/>
  <c r="D13" i="3"/>
  <c r="E13" i="3" s="1"/>
  <c r="F13" i="3"/>
  <c r="A15" i="3"/>
  <c r="B14" i="3"/>
  <c r="A14" i="1"/>
  <c r="B13" i="1"/>
  <c r="C15" i="3" l="1"/>
  <c r="D160" i="1"/>
  <c r="F159" i="1"/>
  <c r="E159" i="1"/>
  <c r="D14" i="3"/>
  <c r="E14" i="3" s="1"/>
  <c r="F14" i="3"/>
  <c r="A15" i="1"/>
  <c r="B14" i="1"/>
  <c r="A16" i="3"/>
  <c r="B15" i="3"/>
  <c r="C16" i="3" l="1"/>
  <c r="D161" i="1"/>
  <c r="F160" i="1"/>
  <c r="E160" i="1"/>
  <c r="D15" i="3"/>
  <c r="E15" i="3" s="1"/>
  <c r="F15" i="3"/>
  <c r="A17" i="3"/>
  <c r="B16" i="3"/>
  <c r="A16" i="1"/>
  <c r="B15" i="1"/>
  <c r="C17" i="3" l="1"/>
  <c r="D162" i="1"/>
  <c r="F161" i="1"/>
  <c r="E161" i="1"/>
  <c r="D16" i="3"/>
  <c r="E16" i="3" s="1"/>
  <c r="F16" i="3"/>
  <c r="A17" i="1"/>
  <c r="B16" i="1"/>
  <c r="A18" i="3"/>
  <c r="B17" i="3"/>
  <c r="C18" i="3" l="1"/>
  <c r="D163" i="1"/>
  <c r="F162" i="1"/>
  <c r="E162" i="1"/>
  <c r="D17" i="3"/>
  <c r="E17" i="3" s="1"/>
  <c r="F17" i="3"/>
  <c r="A19" i="3"/>
  <c r="B18" i="3"/>
  <c r="A18" i="1"/>
  <c r="B17" i="1"/>
  <c r="C19" i="3" l="1"/>
  <c r="D164" i="1"/>
  <c r="F163" i="1"/>
  <c r="E163" i="1"/>
  <c r="D18" i="3"/>
  <c r="E18" i="3" s="1"/>
  <c r="F18" i="3"/>
  <c r="A19" i="1"/>
  <c r="B18" i="1"/>
  <c r="A20" i="3"/>
  <c r="B19" i="3"/>
  <c r="C20" i="3" l="1"/>
  <c r="D165" i="1"/>
  <c r="F164" i="1"/>
  <c r="E164" i="1"/>
  <c r="D19" i="3"/>
  <c r="E19" i="3" s="1"/>
  <c r="F19" i="3"/>
  <c r="A21" i="3"/>
  <c r="B20" i="3"/>
  <c r="A20" i="1"/>
  <c r="B19" i="1"/>
  <c r="C21" i="3" l="1"/>
  <c r="D166" i="1"/>
  <c r="F165" i="1"/>
  <c r="E165" i="1"/>
  <c r="D20" i="3"/>
  <c r="E20" i="3" s="1"/>
  <c r="F20" i="3"/>
  <c r="A21" i="1"/>
  <c r="B20" i="1"/>
  <c r="A22" i="3"/>
  <c r="B21" i="3"/>
  <c r="C22" i="3" l="1"/>
  <c r="D167" i="1"/>
  <c r="F166" i="1"/>
  <c r="E166" i="1"/>
  <c r="D21" i="3"/>
  <c r="E21" i="3" s="1"/>
  <c r="F21" i="3"/>
  <c r="A23" i="3"/>
  <c r="B22" i="3"/>
  <c r="A22" i="1"/>
  <c r="B21" i="1"/>
  <c r="C23" i="3" l="1"/>
  <c r="D168" i="1"/>
  <c r="F167" i="1"/>
  <c r="E167" i="1"/>
  <c r="D22" i="3"/>
  <c r="E22" i="3" s="1"/>
  <c r="F22" i="3"/>
  <c r="A23" i="1"/>
  <c r="B22" i="1"/>
  <c r="A24" i="3"/>
  <c r="B23" i="3"/>
  <c r="C24" i="3" l="1"/>
  <c r="D169" i="1"/>
  <c r="F168" i="1"/>
  <c r="E168" i="1"/>
  <c r="D23" i="3"/>
  <c r="E23" i="3" s="1"/>
  <c r="F23" i="3"/>
  <c r="A25" i="3"/>
  <c r="B24" i="3"/>
  <c r="A24" i="1"/>
  <c r="B23" i="1"/>
  <c r="C25" i="3" l="1"/>
  <c r="D170" i="1"/>
  <c r="F169" i="1"/>
  <c r="E169" i="1"/>
  <c r="D24" i="3"/>
  <c r="E24" i="3" s="1"/>
  <c r="F24" i="3"/>
  <c r="A25" i="1"/>
  <c r="B24" i="1"/>
  <c r="A26" i="3"/>
  <c r="B25" i="3"/>
  <c r="C26" i="3" l="1"/>
  <c r="D171" i="1"/>
  <c r="F170" i="1"/>
  <c r="E170" i="1"/>
  <c r="D25" i="3"/>
  <c r="E25" i="3" s="1"/>
  <c r="F25" i="3"/>
  <c r="A27" i="3"/>
  <c r="B26" i="3"/>
  <c r="A26" i="1"/>
  <c r="B25" i="1"/>
  <c r="C27" i="3" l="1"/>
  <c r="D172" i="1"/>
  <c r="F171" i="1"/>
  <c r="E171" i="1"/>
  <c r="D26" i="3"/>
  <c r="E26" i="3" s="1"/>
  <c r="F26" i="3"/>
  <c r="A27" i="1"/>
  <c r="B26" i="1"/>
  <c r="A28" i="3"/>
  <c r="B27" i="3"/>
  <c r="C28" i="3" l="1"/>
  <c r="D173" i="1"/>
  <c r="F172" i="1"/>
  <c r="E172" i="1"/>
  <c r="D27" i="3"/>
  <c r="E27" i="3" s="1"/>
  <c r="F27" i="3"/>
  <c r="A29" i="3"/>
  <c r="B28" i="3"/>
  <c r="A28" i="1"/>
  <c r="B27" i="1"/>
  <c r="C29" i="3" l="1"/>
  <c r="D174" i="1"/>
  <c r="F173" i="1"/>
  <c r="E173" i="1"/>
  <c r="D28" i="3"/>
  <c r="E28" i="3" s="1"/>
  <c r="F28" i="3"/>
  <c r="A29" i="1"/>
  <c r="B28" i="1"/>
  <c r="A30" i="3"/>
  <c r="B29" i="3"/>
  <c r="C30" i="3" l="1"/>
  <c r="D175" i="1"/>
  <c r="F174" i="1"/>
  <c r="E174" i="1"/>
  <c r="D29" i="3"/>
  <c r="E29" i="3" s="1"/>
  <c r="F29" i="3"/>
  <c r="A31" i="3"/>
  <c r="B30" i="3"/>
  <c r="A30" i="1"/>
  <c r="B29" i="1"/>
  <c r="C31" i="3" l="1"/>
  <c r="D176" i="1"/>
  <c r="F175" i="1"/>
  <c r="E175" i="1"/>
  <c r="D30" i="3"/>
  <c r="E30" i="3" s="1"/>
  <c r="F30" i="3"/>
  <c r="A31" i="1"/>
  <c r="B30" i="1"/>
  <c r="A32" i="3"/>
  <c r="B31" i="3"/>
  <c r="C32" i="3" l="1"/>
  <c r="D177" i="1"/>
  <c r="F176" i="1"/>
  <c r="E176" i="1"/>
  <c r="D31" i="3"/>
  <c r="E31" i="3" s="1"/>
  <c r="F31" i="3"/>
  <c r="A33" i="3"/>
  <c r="B32" i="3"/>
  <c r="A32" i="1"/>
  <c r="B31" i="1"/>
  <c r="C33" i="3" l="1"/>
  <c r="D178" i="1"/>
  <c r="F177" i="1"/>
  <c r="E177" i="1"/>
  <c r="D32" i="3"/>
  <c r="E32" i="3" s="1"/>
  <c r="F32" i="3"/>
  <c r="A33" i="1"/>
  <c r="B32" i="1"/>
  <c r="A34" i="3"/>
  <c r="B33" i="3"/>
  <c r="C34" i="3" l="1"/>
  <c r="D179" i="1"/>
  <c r="F178" i="1"/>
  <c r="E178" i="1"/>
  <c r="D33" i="3"/>
  <c r="E33" i="3" s="1"/>
  <c r="F33" i="3"/>
  <c r="A35" i="3"/>
  <c r="B34" i="3"/>
  <c r="A34" i="1"/>
  <c r="B33" i="1"/>
  <c r="C35" i="3" l="1"/>
  <c r="D180" i="1"/>
  <c r="F179" i="1"/>
  <c r="E179" i="1"/>
  <c r="D34" i="3"/>
  <c r="E34" i="3" s="1"/>
  <c r="F34" i="3"/>
  <c r="A35" i="1"/>
  <c r="B34" i="1"/>
  <c r="A36" i="3"/>
  <c r="B35" i="3"/>
  <c r="C36" i="3" l="1"/>
  <c r="D181" i="1"/>
  <c r="F180" i="1"/>
  <c r="E180" i="1"/>
  <c r="D35" i="3"/>
  <c r="E35" i="3" s="1"/>
  <c r="F35" i="3"/>
  <c r="A37" i="3"/>
  <c r="B36" i="3"/>
  <c r="A36" i="1"/>
  <c r="B35" i="1"/>
  <c r="C37" i="3" l="1"/>
  <c r="D182" i="1"/>
  <c r="F181" i="1"/>
  <c r="E181" i="1"/>
  <c r="D36" i="3"/>
  <c r="E36" i="3" s="1"/>
  <c r="F36" i="3"/>
  <c r="A37" i="1"/>
  <c r="B36" i="1"/>
  <c r="A38" i="3"/>
  <c r="B37" i="3"/>
  <c r="C38" i="3" l="1"/>
  <c r="D183" i="1"/>
  <c r="F182" i="1"/>
  <c r="E182" i="1"/>
  <c r="D37" i="3"/>
  <c r="E37" i="3" s="1"/>
  <c r="F37" i="3"/>
  <c r="A39" i="3"/>
  <c r="B38" i="3"/>
  <c r="A38" i="1"/>
  <c r="B37" i="1"/>
  <c r="C39" i="3" l="1"/>
  <c r="D184" i="1"/>
  <c r="F183" i="1"/>
  <c r="E183" i="1"/>
  <c r="D38" i="3"/>
  <c r="E38" i="3" s="1"/>
  <c r="F38" i="3"/>
  <c r="A39" i="1"/>
  <c r="B38" i="1"/>
  <c r="A40" i="3"/>
  <c r="B39" i="3"/>
  <c r="C40" i="3" l="1"/>
  <c r="D185" i="1"/>
  <c r="F184" i="1"/>
  <c r="E184" i="1"/>
  <c r="D39" i="3"/>
  <c r="E39" i="3" s="1"/>
  <c r="F39" i="3"/>
  <c r="A41" i="3"/>
  <c r="B40" i="3"/>
  <c r="A40" i="1"/>
  <c r="B39" i="1"/>
  <c r="C41" i="3" l="1"/>
  <c r="D186" i="1"/>
  <c r="F185" i="1"/>
  <c r="E185" i="1"/>
  <c r="D40" i="3"/>
  <c r="E40" i="3" s="1"/>
  <c r="F40" i="3"/>
  <c r="A41" i="1"/>
  <c r="B40" i="1"/>
  <c r="A42" i="3"/>
  <c r="B41" i="3"/>
  <c r="C42" i="3" l="1"/>
  <c r="D187" i="1"/>
  <c r="F186" i="1"/>
  <c r="E186" i="1"/>
  <c r="D41" i="3"/>
  <c r="E41" i="3" s="1"/>
  <c r="F41" i="3"/>
  <c r="A43" i="3"/>
  <c r="B42" i="3"/>
  <c r="A42" i="1"/>
  <c r="B41" i="1"/>
  <c r="C43" i="3" l="1"/>
  <c r="D188" i="1"/>
  <c r="F187" i="1"/>
  <c r="E187" i="1"/>
  <c r="D42" i="3"/>
  <c r="E42" i="3" s="1"/>
  <c r="F42" i="3"/>
  <c r="A43" i="1"/>
  <c r="B42" i="1"/>
  <c r="A44" i="3"/>
  <c r="B43" i="3"/>
  <c r="C44" i="3" l="1"/>
  <c r="D189" i="1"/>
  <c r="F188" i="1"/>
  <c r="E188" i="1"/>
  <c r="D43" i="3"/>
  <c r="E43" i="3" s="1"/>
  <c r="F43" i="3"/>
  <c r="A45" i="3"/>
  <c r="B44" i="3"/>
  <c r="A44" i="1"/>
  <c r="B43" i="1"/>
  <c r="C45" i="3" l="1"/>
  <c r="D190" i="1"/>
  <c r="F189" i="1"/>
  <c r="E189" i="1"/>
  <c r="D44" i="3"/>
  <c r="E44" i="3" s="1"/>
  <c r="F44" i="3"/>
  <c r="A45" i="1"/>
  <c r="B44" i="1"/>
  <c r="A46" i="3"/>
  <c r="B45" i="3"/>
  <c r="C46" i="3" l="1"/>
  <c r="D191" i="1"/>
  <c r="F190" i="1"/>
  <c r="E190" i="1"/>
  <c r="D45" i="3"/>
  <c r="E45" i="3" s="1"/>
  <c r="F45" i="3"/>
  <c r="A47" i="3"/>
  <c r="B46" i="3"/>
  <c r="A46" i="1"/>
  <c r="B45" i="1"/>
  <c r="C47" i="3" l="1"/>
  <c r="D192" i="1"/>
  <c r="F191" i="1"/>
  <c r="E191" i="1"/>
  <c r="D46" i="3"/>
  <c r="E46" i="3" s="1"/>
  <c r="F46" i="3"/>
  <c r="A47" i="1"/>
  <c r="B46" i="1"/>
  <c r="A48" i="3"/>
  <c r="B47" i="3"/>
  <c r="C48" i="3" l="1"/>
  <c r="D193" i="1"/>
  <c r="F192" i="1"/>
  <c r="E192" i="1"/>
  <c r="D47" i="3"/>
  <c r="E47" i="3" s="1"/>
  <c r="F47" i="3"/>
  <c r="A49" i="3"/>
  <c r="B48" i="3"/>
  <c r="A48" i="1"/>
  <c r="B47" i="1"/>
  <c r="C49" i="3" l="1"/>
  <c r="D194" i="1"/>
  <c r="F193" i="1"/>
  <c r="E193" i="1"/>
  <c r="D48" i="3"/>
  <c r="E48" i="3" s="1"/>
  <c r="F48" i="3"/>
  <c r="A49" i="1"/>
  <c r="B48" i="1"/>
  <c r="A50" i="3"/>
  <c r="B49" i="3"/>
  <c r="C50" i="3" l="1"/>
  <c r="D195" i="1"/>
  <c r="F194" i="1"/>
  <c r="E194" i="1"/>
  <c r="D49" i="3"/>
  <c r="E49" i="3" s="1"/>
  <c r="F49" i="3"/>
  <c r="A51" i="3"/>
  <c r="B50" i="3"/>
  <c r="A50" i="1"/>
  <c r="B49" i="1"/>
  <c r="C51" i="3" l="1"/>
  <c r="D196" i="1"/>
  <c r="F195" i="1"/>
  <c r="E195" i="1"/>
  <c r="D50" i="3"/>
  <c r="E50" i="3" s="1"/>
  <c r="F50" i="3"/>
  <c r="A51" i="1"/>
  <c r="B50" i="1"/>
  <c r="A52" i="3"/>
  <c r="B51" i="3"/>
  <c r="C52" i="3" l="1"/>
  <c r="D197" i="1"/>
  <c r="F196" i="1"/>
  <c r="E196" i="1"/>
  <c r="D51" i="3"/>
  <c r="E51" i="3" s="1"/>
  <c r="F51" i="3"/>
  <c r="A53" i="3"/>
  <c r="B52" i="3"/>
  <c r="A52" i="1"/>
  <c r="B51" i="1"/>
  <c r="C53" i="3" l="1"/>
  <c r="D198" i="1"/>
  <c r="F197" i="1"/>
  <c r="E197" i="1"/>
  <c r="D52" i="3"/>
  <c r="E52" i="3" s="1"/>
  <c r="F52" i="3"/>
  <c r="A53" i="1"/>
  <c r="B52" i="1"/>
  <c r="A54" i="3"/>
  <c r="B53" i="3"/>
  <c r="C54" i="3" l="1"/>
  <c r="D199" i="1"/>
  <c r="F198" i="1"/>
  <c r="E198" i="1"/>
  <c r="D53" i="3"/>
  <c r="E53" i="3" s="1"/>
  <c r="F53" i="3"/>
  <c r="A55" i="3"/>
  <c r="B54" i="3"/>
  <c r="A54" i="1"/>
  <c r="B53" i="1"/>
  <c r="C55" i="3" l="1"/>
  <c r="D200" i="1"/>
  <c r="F199" i="1"/>
  <c r="E199" i="1"/>
  <c r="D54" i="3"/>
  <c r="E54" i="3" s="1"/>
  <c r="F54" i="3"/>
  <c r="A55" i="1"/>
  <c r="B54" i="1"/>
  <c r="A56" i="3"/>
  <c r="B55" i="3"/>
  <c r="C56" i="3" l="1"/>
  <c r="D201" i="1"/>
  <c r="F200" i="1"/>
  <c r="E200" i="1"/>
  <c r="D55" i="3"/>
  <c r="E55" i="3" s="1"/>
  <c r="F55" i="3"/>
  <c r="A57" i="3"/>
  <c r="B56" i="3"/>
  <c r="A56" i="1"/>
  <c r="B55" i="1"/>
  <c r="C57" i="3" l="1"/>
  <c r="D202" i="1"/>
  <c r="F201" i="1"/>
  <c r="E201" i="1"/>
  <c r="D56" i="3"/>
  <c r="E56" i="3" s="1"/>
  <c r="F56" i="3"/>
  <c r="A57" i="1"/>
  <c r="B56" i="1"/>
  <c r="A58" i="3"/>
  <c r="B57" i="3"/>
  <c r="C58" i="3" l="1"/>
  <c r="D203" i="1"/>
  <c r="F202" i="1"/>
  <c r="E202" i="1"/>
  <c r="D57" i="3"/>
  <c r="E57" i="3" s="1"/>
  <c r="F57" i="3"/>
  <c r="A59" i="3"/>
  <c r="B58" i="3"/>
  <c r="A58" i="1"/>
  <c r="B57" i="1"/>
  <c r="C59" i="3" l="1"/>
  <c r="D204" i="1"/>
  <c r="F203" i="1"/>
  <c r="E203" i="1"/>
  <c r="D58" i="3"/>
  <c r="E58" i="3" s="1"/>
  <c r="F58" i="3"/>
  <c r="A59" i="1"/>
  <c r="B58" i="1"/>
  <c r="A60" i="3"/>
  <c r="B59" i="3"/>
  <c r="C60" i="3" l="1"/>
  <c r="D205" i="1"/>
  <c r="F204" i="1"/>
  <c r="E204" i="1"/>
  <c r="D59" i="3"/>
  <c r="E59" i="3" s="1"/>
  <c r="F59" i="3"/>
  <c r="A61" i="3"/>
  <c r="B60" i="3"/>
  <c r="A60" i="1"/>
  <c r="B59" i="1"/>
  <c r="C61" i="3" l="1"/>
  <c r="D206" i="1"/>
  <c r="F205" i="1"/>
  <c r="E205" i="1"/>
  <c r="D60" i="3"/>
  <c r="E60" i="3" s="1"/>
  <c r="F60" i="3"/>
  <c r="A61" i="1"/>
  <c r="B60" i="1"/>
  <c r="A62" i="3"/>
  <c r="B61" i="3"/>
  <c r="C62" i="3" l="1"/>
  <c r="D207" i="1"/>
  <c r="F206" i="1"/>
  <c r="E206" i="1"/>
  <c r="D61" i="3"/>
  <c r="E61" i="3" s="1"/>
  <c r="F61" i="3"/>
  <c r="A63" i="3"/>
  <c r="B62" i="3"/>
  <c r="A62" i="1"/>
  <c r="B61" i="1"/>
  <c r="C63" i="3" l="1"/>
  <c r="D208" i="1"/>
  <c r="F207" i="1"/>
  <c r="E207" i="1"/>
  <c r="D62" i="3"/>
  <c r="E62" i="3" s="1"/>
  <c r="F62" i="3"/>
  <c r="A63" i="1"/>
  <c r="B62" i="1"/>
  <c r="A64" i="3"/>
  <c r="B63" i="3"/>
  <c r="C64" i="3" l="1"/>
  <c r="D209" i="1"/>
  <c r="F208" i="1"/>
  <c r="E208" i="1"/>
  <c r="D63" i="3"/>
  <c r="E63" i="3" s="1"/>
  <c r="F63" i="3"/>
  <c r="A65" i="3"/>
  <c r="B64" i="3"/>
  <c r="A64" i="1"/>
  <c r="B63" i="1"/>
  <c r="C65" i="3" l="1"/>
  <c r="D210" i="1"/>
  <c r="F209" i="1"/>
  <c r="E209" i="1"/>
  <c r="D64" i="3"/>
  <c r="E64" i="3" s="1"/>
  <c r="F64" i="3"/>
  <c r="A65" i="1"/>
  <c r="B64" i="1"/>
  <c r="A66" i="3"/>
  <c r="B65" i="3"/>
  <c r="C66" i="3" l="1"/>
  <c r="D211" i="1"/>
  <c r="F210" i="1"/>
  <c r="E210" i="1"/>
  <c r="D65" i="3"/>
  <c r="E65" i="3" s="1"/>
  <c r="F65" i="3"/>
  <c r="A67" i="3"/>
  <c r="B66" i="3"/>
  <c r="A66" i="1"/>
  <c r="B65" i="1"/>
  <c r="C67" i="3" l="1"/>
  <c r="D212" i="1"/>
  <c r="F211" i="1"/>
  <c r="E211" i="1"/>
  <c r="D66" i="3"/>
  <c r="E66" i="3" s="1"/>
  <c r="F66" i="3"/>
  <c r="A67" i="1"/>
  <c r="B66" i="1"/>
  <c r="A68" i="3"/>
  <c r="B67" i="3"/>
  <c r="C68" i="3" l="1"/>
  <c r="D213" i="1"/>
  <c r="F212" i="1"/>
  <c r="E212" i="1"/>
  <c r="D67" i="3"/>
  <c r="E67" i="3" s="1"/>
  <c r="F67" i="3"/>
  <c r="A69" i="3"/>
  <c r="B68" i="3"/>
  <c r="A68" i="1"/>
  <c r="B67" i="1"/>
  <c r="C69" i="3" l="1"/>
  <c r="D214" i="1"/>
  <c r="F213" i="1"/>
  <c r="E213" i="1"/>
  <c r="D68" i="3"/>
  <c r="E68" i="3" s="1"/>
  <c r="F68" i="3"/>
  <c r="A69" i="1"/>
  <c r="B68" i="1"/>
  <c r="A70" i="3"/>
  <c r="B69" i="3"/>
  <c r="C70" i="3" l="1"/>
  <c r="D215" i="1"/>
  <c r="F214" i="1"/>
  <c r="E214" i="1"/>
  <c r="D69" i="3"/>
  <c r="E69" i="3" s="1"/>
  <c r="F69" i="3"/>
  <c r="A71" i="3"/>
  <c r="B70" i="3"/>
  <c r="A70" i="1"/>
  <c r="B69" i="1"/>
  <c r="C71" i="3" l="1"/>
  <c r="D216" i="1"/>
  <c r="F215" i="1"/>
  <c r="E215" i="1"/>
  <c r="D70" i="3"/>
  <c r="E70" i="3" s="1"/>
  <c r="F70" i="3"/>
  <c r="A71" i="1"/>
  <c r="B70" i="1"/>
  <c r="A72" i="3"/>
  <c r="B71" i="3"/>
  <c r="C72" i="3" l="1"/>
  <c r="D217" i="1"/>
  <c r="F216" i="1"/>
  <c r="E216" i="1"/>
  <c r="D71" i="3"/>
  <c r="E71" i="3" s="1"/>
  <c r="F71" i="3"/>
  <c r="A73" i="3"/>
  <c r="B72" i="3"/>
  <c r="A72" i="1"/>
  <c r="B71" i="1"/>
  <c r="C73" i="3" l="1"/>
  <c r="D218" i="1"/>
  <c r="F217" i="1"/>
  <c r="E217" i="1"/>
  <c r="D72" i="3"/>
  <c r="E72" i="3" s="1"/>
  <c r="F72" i="3"/>
  <c r="A73" i="1"/>
  <c r="B72" i="1"/>
  <c r="A74" i="3"/>
  <c r="B73" i="3"/>
  <c r="C74" i="3" l="1"/>
  <c r="D219" i="1"/>
  <c r="F218" i="1"/>
  <c r="E218" i="1"/>
  <c r="D73" i="3"/>
  <c r="E73" i="3" s="1"/>
  <c r="F73" i="3"/>
  <c r="A75" i="3"/>
  <c r="B74" i="3"/>
  <c r="A74" i="1"/>
  <c r="B73" i="1"/>
  <c r="C75" i="3" l="1"/>
  <c r="D220" i="1"/>
  <c r="F219" i="1"/>
  <c r="E219" i="1"/>
  <c r="D74" i="3"/>
  <c r="E74" i="3" s="1"/>
  <c r="F74" i="3"/>
  <c r="A75" i="1"/>
  <c r="B74" i="1"/>
  <c r="A76" i="3"/>
  <c r="B75" i="3"/>
  <c r="C76" i="3" l="1"/>
  <c r="D221" i="1"/>
  <c r="F220" i="1"/>
  <c r="E220" i="1"/>
  <c r="D75" i="3"/>
  <c r="E75" i="3" s="1"/>
  <c r="F75" i="3"/>
  <c r="A77" i="3"/>
  <c r="B76" i="3"/>
  <c r="A76" i="1"/>
  <c r="B75" i="1"/>
  <c r="C77" i="3" l="1"/>
  <c r="D222" i="1"/>
  <c r="F221" i="1"/>
  <c r="E221" i="1"/>
  <c r="D76" i="3"/>
  <c r="E76" i="3" s="1"/>
  <c r="F76" i="3"/>
  <c r="A77" i="1"/>
  <c r="B76" i="1"/>
  <c r="A78" i="3"/>
  <c r="B77" i="3"/>
  <c r="C78" i="3" l="1"/>
  <c r="D223" i="1"/>
  <c r="F222" i="1"/>
  <c r="E222" i="1"/>
  <c r="D77" i="3"/>
  <c r="E77" i="3" s="1"/>
  <c r="F77" i="3"/>
  <c r="A79" i="3"/>
  <c r="B78" i="3"/>
  <c r="A78" i="1"/>
  <c r="B77" i="1"/>
  <c r="C79" i="3" l="1"/>
  <c r="D224" i="1"/>
  <c r="F223" i="1"/>
  <c r="E223" i="1"/>
  <c r="D78" i="3"/>
  <c r="E78" i="3" s="1"/>
  <c r="F78" i="3"/>
  <c r="A79" i="1"/>
  <c r="B78" i="1"/>
  <c r="A80" i="3"/>
  <c r="B79" i="3"/>
  <c r="C80" i="3" l="1"/>
  <c r="D225" i="1"/>
  <c r="F224" i="1"/>
  <c r="E224" i="1"/>
  <c r="D79" i="3"/>
  <c r="E79" i="3" s="1"/>
  <c r="F79" i="3"/>
  <c r="A81" i="3"/>
  <c r="B80" i="3"/>
  <c r="A80" i="1"/>
  <c r="B79" i="1"/>
  <c r="C81" i="3" l="1"/>
  <c r="D226" i="1"/>
  <c r="F225" i="1"/>
  <c r="E225" i="1"/>
  <c r="D80" i="3"/>
  <c r="E80" i="3" s="1"/>
  <c r="F80" i="3"/>
  <c r="A81" i="1"/>
  <c r="B80" i="1"/>
  <c r="A82" i="3"/>
  <c r="B81" i="3"/>
  <c r="C82" i="3" l="1"/>
  <c r="D227" i="1"/>
  <c r="F226" i="1"/>
  <c r="E226" i="1"/>
  <c r="D81" i="3"/>
  <c r="E81" i="3" s="1"/>
  <c r="F81" i="3"/>
  <c r="A83" i="3"/>
  <c r="B82" i="3"/>
  <c r="A82" i="1"/>
  <c r="B81" i="1"/>
  <c r="C83" i="3" l="1"/>
  <c r="D228" i="1"/>
  <c r="F227" i="1"/>
  <c r="E227" i="1"/>
  <c r="D82" i="3"/>
  <c r="E82" i="3" s="1"/>
  <c r="F82" i="3"/>
  <c r="A83" i="1"/>
  <c r="B82" i="1"/>
  <c r="A84" i="3"/>
  <c r="B83" i="3"/>
  <c r="C84" i="3" l="1"/>
  <c r="D229" i="1"/>
  <c r="F228" i="1"/>
  <c r="E228" i="1"/>
  <c r="D83" i="3"/>
  <c r="E83" i="3" s="1"/>
  <c r="F83" i="3"/>
  <c r="A85" i="3"/>
  <c r="B84" i="3"/>
  <c r="A84" i="1"/>
  <c r="B83" i="1"/>
  <c r="C85" i="3" l="1"/>
  <c r="D230" i="1"/>
  <c r="F229" i="1"/>
  <c r="E229" i="1"/>
  <c r="D84" i="3"/>
  <c r="E84" i="3" s="1"/>
  <c r="F84" i="3"/>
  <c r="A85" i="1"/>
  <c r="B84" i="1"/>
  <c r="A86" i="3"/>
  <c r="B85" i="3"/>
  <c r="C86" i="3" l="1"/>
  <c r="D231" i="1"/>
  <c r="F230" i="1"/>
  <c r="E230" i="1"/>
  <c r="D85" i="3"/>
  <c r="E85" i="3" s="1"/>
  <c r="F85" i="3"/>
  <c r="A87" i="3"/>
  <c r="B86" i="3"/>
  <c r="A86" i="1"/>
  <c r="B85" i="1"/>
  <c r="C87" i="3" l="1"/>
  <c r="D232" i="1"/>
  <c r="F231" i="1"/>
  <c r="E231" i="1"/>
  <c r="D86" i="3"/>
  <c r="E86" i="3" s="1"/>
  <c r="F86" i="3"/>
  <c r="A87" i="1"/>
  <c r="B86" i="1"/>
  <c r="A88" i="3"/>
  <c r="B87" i="3"/>
  <c r="C88" i="3" l="1"/>
  <c r="D233" i="1"/>
  <c r="F232" i="1"/>
  <c r="E232" i="1"/>
  <c r="D87" i="3"/>
  <c r="E87" i="3" s="1"/>
  <c r="F87" i="3"/>
  <c r="A89" i="3"/>
  <c r="B88" i="3"/>
  <c r="A88" i="1"/>
  <c r="B87" i="1"/>
  <c r="C89" i="3" l="1"/>
  <c r="D234" i="1"/>
  <c r="F233" i="1"/>
  <c r="E233" i="1"/>
  <c r="D88" i="3"/>
  <c r="E88" i="3" s="1"/>
  <c r="F88" i="3"/>
  <c r="A89" i="1"/>
  <c r="B88" i="1"/>
  <c r="A90" i="3"/>
  <c r="B89" i="3"/>
  <c r="C90" i="3" l="1"/>
  <c r="D235" i="1"/>
  <c r="F234" i="1"/>
  <c r="E234" i="1"/>
  <c r="D89" i="3"/>
  <c r="E89" i="3" s="1"/>
  <c r="F89" i="3"/>
  <c r="A91" i="3"/>
  <c r="B90" i="3"/>
  <c r="A90" i="1"/>
  <c r="B89" i="1"/>
  <c r="C91" i="3" l="1"/>
  <c r="D236" i="1"/>
  <c r="F235" i="1"/>
  <c r="E235" i="1"/>
  <c r="D90" i="3"/>
  <c r="E90" i="3" s="1"/>
  <c r="F90" i="3"/>
  <c r="A91" i="1"/>
  <c r="B90" i="1"/>
  <c r="A92" i="3"/>
  <c r="B91" i="3"/>
  <c r="C92" i="3" l="1"/>
  <c r="D237" i="1"/>
  <c r="F236" i="1"/>
  <c r="E236" i="1"/>
  <c r="D91" i="3"/>
  <c r="E91" i="3" s="1"/>
  <c r="F91" i="3"/>
  <c r="A93" i="3"/>
  <c r="B92" i="3"/>
  <c r="A92" i="1"/>
  <c r="B91" i="1"/>
  <c r="C93" i="3" l="1"/>
  <c r="D238" i="1"/>
  <c r="F237" i="1"/>
  <c r="E237" i="1"/>
  <c r="D92" i="3"/>
  <c r="E92" i="3" s="1"/>
  <c r="F92" i="3"/>
  <c r="A93" i="1"/>
  <c r="B92" i="1"/>
  <c r="A94" i="3"/>
  <c r="B93" i="3"/>
  <c r="C94" i="3" l="1"/>
  <c r="D239" i="1"/>
  <c r="F238" i="1"/>
  <c r="E238" i="1"/>
  <c r="D93" i="3"/>
  <c r="E93" i="3" s="1"/>
  <c r="F93" i="3"/>
  <c r="A95" i="3"/>
  <c r="B94" i="3"/>
  <c r="A94" i="1"/>
  <c r="B93" i="1"/>
  <c r="C95" i="3" l="1"/>
  <c r="D240" i="1"/>
  <c r="F239" i="1"/>
  <c r="E239" i="1"/>
  <c r="D94" i="3"/>
  <c r="E94" i="3" s="1"/>
  <c r="F94" i="3"/>
  <c r="A95" i="1"/>
  <c r="B94" i="1"/>
  <c r="A96" i="3"/>
  <c r="B95" i="3"/>
  <c r="C96" i="3" l="1"/>
  <c r="D241" i="1"/>
  <c r="F240" i="1"/>
  <c r="E240" i="1"/>
  <c r="D95" i="3"/>
  <c r="E95" i="3" s="1"/>
  <c r="F95" i="3"/>
  <c r="A97" i="3"/>
  <c r="B96" i="3"/>
  <c r="A96" i="1"/>
  <c r="B95" i="1"/>
  <c r="C97" i="3" l="1"/>
  <c r="D242" i="1"/>
  <c r="F241" i="1"/>
  <c r="E241" i="1"/>
  <c r="D96" i="3"/>
  <c r="E96" i="3" s="1"/>
  <c r="F96" i="3"/>
  <c r="A97" i="1"/>
  <c r="B96" i="1"/>
  <c r="A98" i="3"/>
  <c r="B97" i="3"/>
  <c r="C98" i="3" l="1"/>
  <c r="D243" i="1"/>
  <c r="F242" i="1"/>
  <c r="E242" i="1"/>
  <c r="D97" i="3"/>
  <c r="E97" i="3" s="1"/>
  <c r="F97" i="3"/>
  <c r="A99" i="3"/>
  <c r="B98" i="3"/>
  <c r="A98" i="1"/>
  <c r="B97" i="1"/>
  <c r="C99" i="3" l="1"/>
  <c r="D244" i="1"/>
  <c r="F243" i="1"/>
  <c r="E243" i="1"/>
  <c r="D98" i="3"/>
  <c r="E98" i="3" s="1"/>
  <c r="F98" i="3"/>
  <c r="A99" i="1"/>
  <c r="B98" i="1"/>
  <c r="A100" i="3"/>
  <c r="B99" i="3"/>
  <c r="C100" i="3" l="1"/>
  <c r="D245" i="1"/>
  <c r="F244" i="1"/>
  <c r="E244" i="1"/>
  <c r="D99" i="3"/>
  <c r="E99" i="3" s="1"/>
  <c r="F99" i="3"/>
  <c r="A101" i="3"/>
  <c r="B100" i="3"/>
  <c r="A100" i="1"/>
  <c r="B99" i="1"/>
  <c r="C101" i="3" l="1"/>
  <c r="D246" i="1"/>
  <c r="F245" i="1"/>
  <c r="E245" i="1"/>
  <c r="D100" i="3"/>
  <c r="E100" i="3" s="1"/>
  <c r="F100" i="3"/>
  <c r="A101" i="1"/>
  <c r="B100" i="1"/>
  <c r="A102" i="3"/>
  <c r="B101" i="3"/>
  <c r="C102" i="3" l="1"/>
  <c r="D247" i="1"/>
  <c r="F246" i="1"/>
  <c r="E246" i="1"/>
  <c r="D101" i="3"/>
  <c r="E101" i="3" s="1"/>
  <c r="F101" i="3"/>
  <c r="A103" i="3"/>
  <c r="B102" i="3"/>
  <c r="A102" i="1"/>
  <c r="B101" i="1"/>
  <c r="C103" i="3" l="1"/>
  <c r="D248" i="1"/>
  <c r="F247" i="1"/>
  <c r="E247" i="1"/>
  <c r="D102" i="3"/>
  <c r="E102" i="3" s="1"/>
  <c r="F102" i="3"/>
  <c r="A103" i="1"/>
  <c r="B102" i="1"/>
  <c r="A104" i="3"/>
  <c r="B103" i="3"/>
  <c r="C104" i="3" l="1"/>
  <c r="D249" i="1"/>
  <c r="F248" i="1"/>
  <c r="E248" i="1"/>
  <c r="D103" i="3"/>
  <c r="E103" i="3" s="1"/>
  <c r="F103" i="3"/>
  <c r="A105" i="3"/>
  <c r="B104" i="3"/>
  <c r="A104" i="1"/>
  <c r="B103" i="1"/>
  <c r="C105" i="3" l="1"/>
  <c r="D250" i="1"/>
  <c r="F249" i="1"/>
  <c r="E249" i="1"/>
  <c r="D104" i="3"/>
  <c r="E104" i="3" s="1"/>
  <c r="F104" i="3"/>
  <c r="A105" i="1"/>
  <c r="B104" i="1"/>
  <c r="A106" i="3"/>
  <c r="B105" i="3"/>
  <c r="C106" i="3" l="1"/>
  <c r="D251" i="1"/>
  <c r="F250" i="1"/>
  <c r="E250" i="1"/>
  <c r="D105" i="3"/>
  <c r="E105" i="3" s="1"/>
  <c r="F105" i="3"/>
  <c r="A107" i="3"/>
  <c r="B106" i="3"/>
  <c r="A106" i="1"/>
  <c r="B105" i="1"/>
  <c r="C107" i="3" l="1"/>
  <c r="D252" i="1"/>
  <c r="F251" i="1"/>
  <c r="E251" i="1"/>
  <c r="D106" i="3"/>
  <c r="E106" i="3" s="1"/>
  <c r="F106" i="3"/>
  <c r="A107" i="1"/>
  <c r="B106" i="1"/>
  <c r="A108" i="3"/>
  <c r="B107" i="3"/>
  <c r="C108" i="3" l="1"/>
  <c r="D253" i="1"/>
  <c r="F252" i="1"/>
  <c r="E252" i="1"/>
  <c r="D107" i="3"/>
  <c r="E107" i="3" s="1"/>
  <c r="F107" i="3"/>
  <c r="A109" i="3"/>
  <c r="B108" i="3"/>
  <c r="A108" i="1"/>
  <c r="B107" i="1"/>
  <c r="C109" i="3" l="1"/>
  <c r="D254" i="1"/>
  <c r="F253" i="1"/>
  <c r="E253" i="1"/>
  <c r="D108" i="3"/>
  <c r="E108" i="3" s="1"/>
  <c r="F108" i="3"/>
  <c r="A109" i="1"/>
  <c r="B108" i="1"/>
  <c r="A110" i="3"/>
  <c r="B109" i="3"/>
  <c r="C110" i="3" l="1"/>
  <c r="D255" i="1"/>
  <c r="F254" i="1"/>
  <c r="E254" i="1"/>
  <c r="D109" i="3"/>
  <c r="E109" i="3" s="1"/>
  <c r="F109" i="3"/>
  <c r="A111" i="3"/>
  <c r="B110" i="3"/>
  <c r="A110" i="1"/>
  <c r="B109" i="1"/>
  <c r="C111" i="3" l="1"/>
  <c r="D256" i="1"/>
  <c r="F255" i="1"/>
  <c r="E255" i="1"/>
  <c r="D110" i="3"/>
  <c r="E110" i="3" s="1"/>
  <c r="F110" i="3"/>
  <c r="A111" i="1"/>
  <c r="B110" i="1"/>
  <c r="A112" i="3"/>
  <c r="B111" i="3"/>
  <c r="C112" i="3" l="1"/>
  <c r="D257" i="1"/>
  <c r="F256" i="1"/>
  <c r="E256" i="1"/>
  <c r="D111" i="3"/>
  <c r="E111" i="3" s="1"/>
  <c r="F111" i="3"/>
  <c r="A113" i="3"/>
  <c r="B112" i="3"/>
  <c r="A112" i="1"/>
  <c r="B111" i="1"/>
  <c r="C113" i="3" l="1"/>
  <c r="D258" i="1"/>
  <c r="F257" i="1"/>
  <c r="E257" i="1"/>
  <c r="D112" i="3"/>
  <c r="E112" i="3" s="1"/>
  <c r="F112" i="3"/>
  <c r="A113" i="1"/>
  <c r="B112" i="1"/>
  <c r="A114" i="3"/>
  <c r="B113" i="3"/>
  <c r="C114" i="3" l="1"/>
  <c r="D259" i="1"/>
  <c r="F258" i="1"/>
  <c r="E258" i="1"/>
  <c r="D113" i="3"/>
  <c r="E113" i="3" s="1"/>
  <c r="F113" i="3"/>
  <c r="A115" i="3"/>
  <c r="B114" i="3"/>
  <c r="A114" i="1"/>
  <c r="B113" i="1"/>
  <c r="C115" i="3" l="1"/>
  <c r="D260" i="1"/>
  <c r="F259" i="1"/>
  <c r="E259" i="1"/>
  <c r="D114" i="3"/>
  <c r="E114" i="3" s="1"/>
  <c r="F114" i="3"/>
  <c r="A115" i="1"/>
  <c r="B114" i="1"/>
  <c r="A116" i="3"/>
  <c r="B115" i="3"/>
  <c r="C116" i="3" l="1"/>
  <c r="D261" i="1"/>
  <c r="F260" i="1"/>
  <c r="E260" i="1"/>
  <c r="D115" i="3"/>
  <c r="E115" i="3" s="1"/>
  <c r="F115" i="3"/>
  <c r="A117" i="3"/>
  <c r="B116" i="3"/>
  <c r="A116" i="1"/>
  <c r="B115" i="1"/>
  <c r="C117" i="3" l="1"/>
  <c r="D262" i="1"/>
  <c r="F261" i="1"/>
  <c r="E261" i="1"/>
  <c r="D116" i="3"/>
  <c r="E116" i="3" s="1"/>
  <c r="F116" i="3"/>
  <c r="A117" i="1"/>
  <c r="B116" i="1"/>
  <c r="A118" i="3"/>
  <c r="B117" i="3"/>
  <c r="C118" i="3" l="1"/>
  <c r="F262" i="1"/>
  <c r="E262" i="1"/>
  <c r="D117" i="3"/>
  <c r="E117" i="3" s="1"/>
  <c r="F117" i="3"/>
  <c r="A119" i="3"/>
  <c r="B118" i="3"/>
  <c r="A118" i="1"/>
  <c r="B117" i="1"/>
  <c r="C119" i="3" l="1"/>
  <c r="F4" i="4"/>
  <c r="F3" i="4"/>
  <c r="F2" i="4"/>
  <c r="D118" i="3"/>
  <c r="E118" i="3" s="1"/>
  <c r="F118" i="3"/>
  <c r="A119" i="1"/>
  <c r="B118" i="1"/>
  <c r="A120" i="3"/>
  <c r="B119" i="3"/>
  <c r="C120" i="3" l="1"/>
  <c r="D119" i="3"/>
  <c r="E119" i="3" s="1"/>
  <c r="F119" i="3"/>
  <c r="A121" i="3"/>
  <c r="B120" i="3"/>
  <c r="A120" i="1"/>
  <c r="B119" i="1"/>
  <c r="C121" i="3" l="1"/>
  <c r="D120" i="3"/>
  <c r="E120" i="3" s="1"/>
  <c r="F120" i="3"/>
  <c r="A121" i="1"/>
  <c r="B120" i="1"/>
  <c r="A122" i="3"/>
  <c r="B121" i="3"/>
  <c r="C122" i="3" l="1"/>
  <c r="D121" i="3"/>
  <c r="E121" i="3" s="1"/>
  <c r="F121" i="3"/>
  <c r="A123" i="3"/>
  <c r="B122" i="3"/>
  <c r="A122" i="1"/>
  <c r="B121" i="1"/>
  <c r="C123" i="3" l="1"/>
  <c r="D122" i="3"/>
  <c r="E122" i="3" s="1"/>
  <c r="F122" i="3"/>
  <c r="A123" i="1"/>
  <c r="B122" i="1"/>
  <c r="A124" i="3"/>
  <c r="B123" i="3"/>
  <c r="C124" i="3" l="1"/>
  <c r="D123" i="3"/>
  <c r="E123" i="3" s="1"/>
  <c r="F123" i="3"/>
  <c r="A125" i="3"/>
  <c r="B124" i="3"/>
  <c r="A124" i="1"/>
  <c r="B123" i="1"/>
  <c r="C125" i="3" l="1"/>
  <c r="D124" i="3"/>
  <c r="E124" i="3" s="1"/>
  <c r="F124" i="3"/>
  <c r="A125" i="1"/>
  <c r="B124" i="1"/>
  <c r="A126" i="3"/>
  <c r="B125" i="3"/>
  <c r="C126" i="3" l="1"/>
  <c r="D125" i="3"/>
  <c r="E125" i="3" s="1"/>
  <c r="F125" i="3"/>
  <c r="A127" i="3"/>
  <c r="B126" i="3"/>
  <c r="A126" i="1"/>
  <c r="B125" i="1"/>
  <c r="C127" i="3" l="1"/>
  <c r="D126" i="3"/>
  <c r="E126" i="3" s="1"/>
  <c r="F126" i="3"/>
  <c r="A127" i="1"/>
  <c r="B126" i="1"/>
  <c r="A128" i="3"/>
  <c r="B127" i="3"/>
  <c r="C128" i="3" l="1"/>
  <c r="D127" i="3"/>
  <c r="E127" i="3" s="1"/>
  <c r="F127" i="3"/>
  <c r="A129" i="3"/>
  <c r="B128" i="3"/>
  <c r="A128" i="1"/>
  <c r="B127" i="1"/>
  <c r="C129" i="3" l="1"/>
  <c r="D128" i="3"/>
  <c r="E128" i="3" s="1"/>
  <c r="F128" i="3"/>
  <c r="A129" i="1"/>
  <c r="B128" i="1"/>
  <c r="A130" i="3"/>
  <c r="B129" i="3"/>
  <c r="C130" i="3" l="1"/>
  <c r="D129" i="3"/>
  <c r="E129" i="3" s="1"/>
  <c r="F129" i="3"/>
  <c r="A131" i="3"/>
  <c r="B130" i="3"/>
  <c r="A130" i="1"/>
  <c r="B129" i="1"/>
  <c r="C131" i="3" l="1"/>
  <c r="D130" i="3"/>
  <c r="E130" i="3" s="1"/>
  <c r="F130" i="3"/>
  <c r="A131" i="1"/>
  <c r="B130" i="1"/>
  <c r="A132" i="3"/>
  <c r="B131" i="3"/>
  <c r="C132" i="3" l="1"/>
  <c r="D131" i="3"/>
  <c r="E131" i="3" s="1"/>
  <c r="F131" i="3"/>
  <c r="A133" i="3"/>
  <c r="B132" i="3"/>
  <c r="A132" i="1"/>
  <c r="B131" i="1"/>
  <c r="C133" i="3" l="1"/>
  <c r="D132" i="3"/>
  <c r="E132" i="3" s="1"/>
  <c r="F132" i="3"/>
  <c r="A133" i="1"/>
  <c r="B132" i="1"/>
  <c r="A134" i="3"/>
  <c r="B133" i="3"/>
  <c r="C134" i="3" l="1"/>
  <c r="D133" i="3"/>
  <c r="E133" i="3" s="1"/>
  <c r="F133" i="3"/>
  <c r="A135" i="3"/>
  <c r="B134" i="3"/>
  <c r="A134" i="1"/>
  <c r="B133" i="1"/>
  <c r="C135" i="3" l="1"/>
  <c r="D134" i="3"/>
  <c r="E134" i="3" s="1"/>
  <c r="F134" i="3"/>
  <c r="A135" i="1"/>
  <c r="B134" i="1"/>
  <c r="A136" i="3"/>
  <c r="B135" i="3"/>
  <c r="C136" i="3" l="1"/>
  <c r="D135" i="3"/>
  <c r="E135" i="3" s="1"/>
  <c r="F135" i="3"/>
  <c r="A137" i="3"/>
  <c r="B136" i="3"/>
  <c r="A136" i="1"/>
  <c r="B135" i="1"/>
  <c r="C137" i="3" l="1"/>
  <c r="D136" i="3"/>
  <c r="E136" i="3" s="1"/>
  <c r="F136" i="3"/>
  <c r="A137" i="1"/>
  <c r="B136" i="1"/>
  <c r="A138" i="3"/>
  <c r="B137" i="3"/>
  <c r="C138" i="3" l="1"/>
  <c r="D137" i="3"/>
  <c r="E137" i="3" s="1"/>
  <c r="F137" i="3"/>
  <c r="A139" i="3"/>
  <c r="B138" i="3"/>
  <c r="A138" i="1"/>
  <c r="B137" i="1"/>
  <c r="C139" i="3" l="1"/>
  <c r="D138" i="3"/>
  <c r="E138" i="3" s="1"/>
  <c r="F138" i="3"/>
  <c r="A139" i="1"/>
  <c r="B138" i="1"/>
  <c r="A140" i="3"/>
  <c r="B139" i="3"/>
  <c r="C140" i="3" l="1"/>
  <c r="D139" i="3"/>
  <c r="E139" i="3" s="1"/>
  <c r="F139" i="3"/>
  <c r="A141" i="3"/>
  <c r="B140" i="3"/>
  <c r="A140" i="1"/>
  <c r="B139" i="1"/>
  <c r="C141" i="3" l="1"/>
  <c r="D140" i="3"/>
  <c r="E140" i="3" s="1"/>
  <c r="F140" i="3"/>
  <c r="A141" i="1"/>
  <c r="B140" i="1"/>
  <c r="A142" i="3"/>
  <c r="B141" i="3"/>
  <c r="C142" i="3" l="1"/>
  <c r="D141" i="3"/>
  <c r="E141" i="3" s="1"/>
  <c r="F141" i="3"/>
  <c r="A143" i="3"/>
  <c r="B142" i="3"/>
  <c r="A142" i="1"/>
  <c r="B141" i="1"/>
  <c r="C143" i="3" l="1"/>
  <c r="D142" i="3"/>
  <c r="E142" i="3" s="1"/>
  <c r="F142" i="3"/>
  <c r="A143" i="1"/>
  <c r="B142" i="1"/>
  <c r="A144" i="3"/>
  <c r="B143" i="3"/>
  <c r="C144" i="3" l="1"/>
  <c r="D143" i="3"/>
  <c r="E143" i="3" s="1"/>
  <c r="F143" i="3"/>
  <c r="A145" i="3"/>
  <c r="B144" i="3"/>
  <c r="A144" i="1"/>
  <c r="B143" i="1"/>
  <c r="C145" i="3" l="1"/>
  <c r="D144" i="3"/>
  <c r="E144" i="3" s="1"/>
  <c r="F144" i="3"/>
  <c r="A145" i="1"/>
  <c r="B144" i="1"/>
  <c r="A146" i="3"/>
  <c r="B145" i="3"/>
  <c r="C146" i="3" l="1"/>
  <c r="D145" i="3"/>
  <c r="E145" i="3" s="1"/>
  <c r="F145" i="3"/>
  <c r="A147" i="3"/>
  <c r="B146" i="3"/>
  <c r="A146" i="1"/>
  <c r="B145" i="1"/>
  <c r="C147" i="3" l="1"/>
  <c r="D146" i="3"/>
  <c r="E146" i="3" s="1"/>
  <c r="F146" i="3"/>
  <c r="A147" i="1"/>
  <c r="B146" i="1"/>
  <c r="A148" i="3"/>
  <c r="B147" i="3"/>
  <c r="C148" i="3" l="1"/>
  <c r="D147" i="3"/>
  <c r="E147" i="3" s="1"/>
  <c r="F147" i="3"/>
  <c r="A149" i="3"/>
  <c r="B148" i="3"/>
  <c r="A148" i="1"/>
  <c r="B147" i="1"/>
  <c r="C149" i="3" l="1"/>
  <c r="D148" i="3"/>
  <c r="E148" i="3" s="1"/>
  <c r="F148" i="3"/>
  <c r="A149" i="1"/>
  <c r="B148" i="1"/>
  <c r="A150" i="3"/>
  <c r="B149" i="3"/>
  <c r="C150" i="3" l="1"/>
  <c r="D149" i="3"/>
  <c r="E149" i="3" s="1"/>
  <c r="F149" i="3"/>
  <c r="A151" i="3"/>
  <c r="B150" i="3"/>
  <c r="A150" i="1"/>
  <c r="B149" i="1"/>
  <c r="C151" i="3" l="1"/>
  <c r="D150" i="3"/>
  <c r="E150" i="3" s="1"/>
  <c r="F150" i="3"/>
  <c r="A151" i="1"/>
  <c r="B150" i="1"/>
  <c r="A152" i="3"/>
  <c r="B151" i="3"/>
  <c r="C152" i="3" l="1"/>
  <c r="D151" i="3"/>
  <c r="F151" i="3"/>
  <c r="A153" i="3"/>
  <c r="B152" i="3"/>
  <c r="A152" i="1"/>
  <c r="B151" i="1"/>
  <c r="C153" i="3" l="1"/>
  <c r="D152" i="3"/>
  <c r="F152" i="3"/>
  <c r="A153" i="1"/>
  <c r="B152" i="1"/>
  <c r="A154" i="3"/>
  <c r="B153" i="3"/>
  <c r="C154" i="3" l="1"/>
  <c r="D153" i="3"/>
  <c r="E153" i="3" s="1"/>
  <c r="F153" i="3"/>
  <c r="A155" i="3"/>
  <c r="B154" i="3"/>
  <c r="A154" i="1"/>
  <c r="B153" i="1"/>
  <c r="C155" i="3" l="1"/>
  <c r="D154" i="3"/>
  <c r="E154" i="3" s="1"/>
  <c r="F154" i="3"/>
  <c r="A155" i="1"/>
  <c r="B154" i="1"/>
  <c r="A156" i="3"/>
  <c r="B155" i="3"/>
  <c r="C156" i="3" l="1"/>
  <c r="D155" i="3"/>
  <c r="E155" i="3" s="1"/>
  <c r="F155" i="3"/>
  <c r="A157" i="3"/>
  <c r="B156" i="3"/>
  <c r="A156" i="1"/>
  <c r="B155" i="1"/>
  <c r="C157" i="3" l="1"/>
  <c r="D156" i="3"/>
  <c r="E156" i="3" s="1"/>
  <c r="F156" i="3"/>
  <c r="A157" i="1"/>
  <c r="B156" i="1"/>
  <c r="A158" i="3"/>
  <c r="B157" i="3"/>
  <c r="C158" i="3" l="1"/>
  <c r="D157" i="3"/>
  <c r="E157" i="3" s="1"/>
  <c r="F157" i="3"/>
  <c r="A159" i="3"/>
  <c r="B158" i="3"/>
  <c r="A158" i="1"/>
  <c r="B157" i="1"/>
  <c r="C159" i="3" l="1"/>
  <c r="D158" i="3"/>
  <c r="E158" i="3" s="1"/>
  <c r="F158" i="3"/>
  <c r="A159" i="1"/>
  <c r="B158" i="1"/>
  <c r="A160" i="3"/>
  <c r="B159" i="3"/>
  <c r="C160" i="3" l="1"/>
  <c r="D159" i="3"/>
  <c r="E159" i="3" s="1"/>
  <c r="F159" i="3"/>
  <c r="A161" i="3"/>
  <c r="B160" i="3"/>
  <c r="A160" i="1"/>
  <c r="B159" i="1"/>
  <c r="C161" i="3" l="1"/>
  <c r="D160" i="3"/>
  <c r="E160" i="3" s="1"/>
  <c r="F160" i="3"/>
  <c r="A161" i="1"/>
  <c r="B160" i="1"/>
  <c r="A162" i="3"/>
  <c r="B161" i="3"/>
  <c r="C162" i="3" l="1"/>
  <c r="D161" i="3"/>
  <c r="E161" i="3" s="1"/>
  <c r="F161" i="3"/>
  <c r="A163" i="3"/>
  <c r="B162" i="3"/>
  <c r="A162" i="1"/>
  <c r="B161" i="1"/>
  <c r="C163" i="3" l="1"/>
  <c r="D162" i="3"/>
  <c r="E162" i="3" s="1"/>
  <c r="F162" i="3"/>
  <c r="A163" i="1"/>
  <c r="B162" i="1"/>
  <c r="A164" i="3"/>
  <c r="B163" i="3"/>
  <c r="C164" i="3" l="1"/>
  <c r="D163" i="3"/>
  <c r="E163" i="3" s="1"/>
  <c r="F163" i="3"/>
  <c r="A165" i="3"/>
  <c r="B164" i="3"/>
  <c r="A164" i="1"/>
  <c r="B163" i="1"/>
  <c r="C165" i="3" l="1"/>
  <c r="D164" i="3"/>
  <c r="E164" i="3" s="1"/>
  <c r="F164" i="3"/>
  <c r="A165" i="1"/>
  <c r="B164" i="1"/>
  <c r="A166" i="3"/>
  <c r="B165" i="3"/>
  <c r="C166" i="3" l="1"/>
  <c r="D165" i="3"/>
  <c r="E165" i="3" s="1"/>
  <c r="F165" i="3"/>
  <c r="A167" i="3"/>
  <c r="B166" i="3"/>
  <c r="A166" i="1"/>
  <c r="B165" i="1"/>
  <c r="C167" i="3" l="1"/>
  <c r="D166" i="3"/>
  <c r="E166" i="3" s="1"/>
  <c r="F166" i="3"/>
  <c r="A167" i="1"/>
  <c r="B166" i="1"/>
  <c r="A168" i="3"/>
  <c r="B167" i="3"/>
  <c r="C168" i="3" l="1"/>
  <c r="D167" i="3"/>
  <c r="E167" i="3" s="1"/>
  <c r="F167" i="3"/>
  <c r="A169" i="3"/>
  <c r="B168" i="3"/>
  <c r="A168" i="1"/>
  <c r="B167" i="1"/>
  <c r="C169" i="3" l="1"/>
  <c r="D168" i="3"/>
  <c r="E168" i="3" s="1"/>
  <c r="F168" i="3"/>
  <c r="A169" i="1"/>
  <c r="B168" i="1"/>
  <c r="A170" i="3"/>
  <c r="B169" i="3"/>
  <c r="C170" i="3" l="1"/>
  <c r="D169" i="3"/>
  <c r="E169" i="3" s="1"/>
  <c r="F169" i="3"/>
  <c r="A171" i="3"/>
  <c r="B170" i="3"/>
  <c r="A170" i="1"/>
  <c r="B169" i="1"/>
  <c r="C171" i="3" l="1"/>
  <c r="D170" i="3"/>
  <c r="E170" i="3" s="1"/>
  <c r="F170" i="3"/>
  <c r="A171" i="1"/>
  <c r="B170" i="1"/>
  <c r="A172" i="3"/>
  <c r="B171" i="3"/>
  <c r="C172" i="3" l="1"/>
  <c r="D171" i="3"/>
  <c r="E171" i="3" s="1"/>
  <c r="F171" i="3"/>
  <c r="A173" i="3"/>
  <c r="B172" i="3"/>
  <c r="A172" i="1"/>
  <c r="B171" i="1"/>
  <c r="C173" i="3" l="1"/>
  <c r="D172" i="3"/>
  <c r="E172" i="3" s="1"/>
  <c r="F172" i="3"/>
  <c r="A173" i="1"/>
  <c r="B172" i="1"/>
  <c r="A174" i="3"/>
  <c r="B173" i="3"/>
  <c r="C174" i="3" l="1"/>
  <c r="D173" i="3"/>
  <c r="E173" i="3" s="1"/>
  <c r="F173" i="3"/>
  <c r="A175" i="3"/>
  <c r="B174" i="3"/>
  <c r="A174" i="1"/>
  <c r="B173" i="1"/>
  <c r="C175" i="3" l="1"/>
  <c r="D174" i="3"/>
  <c r="E174" i="3" s="1"/>
  <c r="F174" i="3"/>
  <c r="A175" i="1"/>
  <c r="B174" i="1"/>
  <c r="A176" i="3"/>
  <c r="B175" i="3"/>
  <c r="C176" i="3" l="1"/>
  <c r="D175" i="3"/>
  <c r="E175" i="3" s="1"/>
  <c r="F175" i="3"/>
  <c r="A177" i="3"/>
  <c r="B176" i="3"/>
  <c r="A176" i="1"/>
  <c r="B175" i="1"/>
  <c r="C177" i="3" l="1"/>
  <c r="D176" i="3"/>
  <c r="E176" i="3" s="1"/>
  <c r="F176" i="3"/>
  <c r="A177" i="1"/>
  <c r="B176" i="1"/>
  <c r="A178" i="3"/>
  <c r="B177" i="3"/>
  <c r="C178" i="3" l="1"/>
  <c r="D177" i="3"/>
  <c r="E177" i="3" s="1"/>
  <c r="F177" i="3"/>
  <c r="A179" i="3"/>
  <c r="B178" i="3"/>
  <c r="A178" i="1"/>
  <c r="B177" i="1"/>
  <c r="C179" i="3" l="1"/>
  <c r="D178" i="3"/>
  <c r="E178" i="3" s="1"/>
  <c r="F178" i="3"/>
  <c r="A179" i="1"/>
  <c r="B178" i="1"/>
  <c r="A180" i="3"/>
  <c r="B179" i="3"/>
  <c r="C180" i="3" l="1"/>
  <c r="D179" i="3"/>
  <c r="E179" i="3" s="1"/>
  <c r="F179" i="3"/>
  <c r="A181" i="3"/>
  <c r="B180" i="3"/>
  <c r="A180" i="1"/>
  <c r="B179" i="1"/>
  <c r="C181" i="3" l="1"/>
  <c r="D180" i="3"/>
  <c r="E180" i="3" s="1"/>
  <c r="F180" i="3"/>
  <c r="A181" i="1"/>
  <c r="B180" i="1"/>
  <c r="A182" i="3"/>
  <c r="B181" i="3"/>
  <c r="C182" i="3" l="1"/>
  <c r="D181" i="3"/>
  <c r="E181" i="3" s="1"/>
  <c r="F181" i="3"/>
  <c r="A183" i="3"/>
  <c r="B182" i="3"/>
  <c r="A182" i="1"/>
  <c r="B181" i="1"/>
  <c r="C183" i="3" l="1"/>
  <c r="D182" i="3"/>
  <c r="E182" i="3" s="1"/>
  <c r="F182" i="3"/>
  <c r="A183" i="1"/>
  <c r="B182" i="1"/>
  <c r="A184" i="3"/>
  <c r="B183" i="3"/>
  <c r="C184" i="3" l="1"/>
  <c r="D183" i="3"/>
  <c r="E183" i="3" s="1"/>
  <c r="F183" i="3"/>
  <c r="A185" i="3"/>
  <c r="B184" i="3"/>
  <c r="A184" i="1"/>
  <c r="B183" i="1"/>
  <c r="C185" i="3" l="1"/>
  <c r="D184" i="3"/>
  <c r="E184" i="3" s="1"/>
  <c r="F184" i="3"/>
  <c r="A185" i="1"/>
  <c r="B184" i="1"/>
  <c r="A186" i="3"/>
  <c r="B185" i="3"/>
  <c r="C186" i="3" l="1"/>
  <c r="D185" i="3"/>
  <c r="E185" i="3" s="1"/>
  <c r="F185" i="3"/>
  <c r="A187" i="3"/>
  <c r="B186" i="3"/>
  <c r="A186" i="1"/>
  <c r="B185" i="1"/>
  <c r="C187" i="3" l="1"/>
  <c r="D186" i="3"/>
  <c r="E186" i="3" s="1"/>
  <c r="F186" i="3"/>
  <c r="A187" i="1"/>
  <c r="B186" i="1"/>
  <c r="A188" i="3"/>
  <c r="B187" i="3"/>
  <c r="C188" i="3" l="1"/>
  <c r="D187" i="3"/>
  <c r="E187" i="3" s="1"/>
  <c r="F187" i="3"/>
  <c r="A189" i="3"/>
  <c r="B188" i="3"/>
  <c r="A188" i="1"/>
  <c r="B187" i="1"/>
  <c r="C189" i="3" l="1"/>
  <c r="D188" i="3"/>
  <c r="E188" i="3" s="1"/>
  <c r="F188" i="3"/>
  <c r="A189" i="1"/>
  <c r="B188" i="1"/>
  <c r="A190" i="3"/>
  <c r="B189" i="3"/>
  <c r="C190" i="3" l="1"/>
  <c r="D189" i="3"/>
  <c r="E189" i="3" s="1"/>
  <c r="F189" i="3"/>
  <c r="A191" i="3"/>
  <c r="B190" i="3"/>
  <c r="A190" i="1"/>
  <c r="B189" i="1"/>
  <c r="C191" i="3" l="1"/>
  <c r="D190" i="3"/>
  <c r="E190" i="3" s="1"/>
  <c r="F190" i="3"/>
  <c r="A191" i="1"/>
  <c r="B190" i="1"/>
  <c r="A192" i="3"/>
  <c r="B191" i="3"/>
  <c r="C192" i="3" l="1"/>
  <c r="D191" i="3"/>
  <c r="E191" i="3" s="1"/>
  <c r="F191" i="3"/>
  <c r="A193" i="3"/>
  <c r="B192" i="3"/>
  <c r="A192" i="1"/>
  <c r="B191" i="1"/>
  <c r="C193" i="3" l="1"/>
  <c r="D192" i="3"/>
  <c r="E192" i="3" s="1"/>
  <c r="F192" i="3"/>
  <c r="A193" i="1"/>
  <c r="B192" i="1"/>
  <c r="A194" i="3"/>
  <c r="B193" i="3"/>
  <c r="C194" i="3" l="1"/>
  <c r="D193" i="3"/>
  <c r="E193" i="3" s="1"/>
  <c r="F193" i="3"/>
  <c r="A195" i="3"/>
  <c r="B194" i="3"/>
  <c r="A194" i="1"/>
  <c r="B193" i="1"/>
  <c r="C195" i="3" l="1"/>
  <c r="D194" i="3"/>
  <c r="E194" i="3" s="1"/>
  <c r="F194" i="3"/>
  <c r="A195" i="1"/>
  <c r="B194" i="1"/>
  <c r="A196" i="3"/>
  <c r="B195" i="3"/>
  <c r="C196" i="3" l="1"/>
  <c r="D195" i="3"/>
  <c r="E195" i="3" s="1"/>
  <c r="F195" i="3"/>
  <c r="A197" i="3"/>
  <c r="B196" i="3"/>
  <c r="A196" i="1"/>
  <c r="B195" i="1"/>
  <c r="C197" i="3" l="1"/>
  <c r="D196" i="3"/>
  <c r="E196" i="3" s="1"/>
  <c r="F196" i="3"/>
  <c r="A197" i="1"/>
  <c r="B196" i="1"/>
  <c r="A198" i="3"/>
  <c r="B197" i="3"/>
  <c r="C198" i="3" l="1"/>
  <c r="D197" i="3"/>
  <c r="E197" i="3" s="1"/>
  <c r="F197" i="3"/>
  <c r="A199" i="3"/>
  <c r="B198" i="3"/>
  <c r="A198" i="1"/>
  <c r="B197" i="1"/>
  <c r="C199" i="3" l="1"/>
  <c r="D198" i="3"/>
  <c r="E198" i="3" s="1"/>
  <c r="F198" i="3"/>
  <c r="A199" i="1"/>
  <c r="B198" i="1"/>
  <c r="A200" i="3"/>
  <c r="B199" i="3"/>
  <c r="C200" i="3" l="1"/>
  <c r="D199" i="3"/>
  <c r="E199" i="3" s="1"/>
  <c r="F199" i="3"/>
  <c r="A201" i="3"/>
  <c r="B200" i="3"/>
  <c r="A200" i="1"/>
  <c r="B199" i="1"/>
  <c r="C201" i="3" l="1"/>
  <c r="D200" i="3"/>
  <c r="E200" i="3" s="1"/>
  <c r="F200" i="3"/>
  <c r="A201" i="1"/>
  <c r="B200" i="1"/>
  <c r="A202" i="3"/>
  <c r="B201" i="3"/>
  <c r="C202" i="3" l="1"/>
  <c r="D201" i="3"/>
  <c r="E201" i="3" s="1"/>
  <c r="F201" i="3"/>
  <c r="A203" i="3"/>
  <c r="B202" i="3"/>
  <c r="A202" i="1"/>
  <c r="B201" i="1"/>
  <c r="C203" i="3" l="1"/>
  <c r="D202" i="3"/>
  <c r="E202" i="3" s="1"/>
  <c r="F202" i="3"/>
  <c r="A203" i="1"/>
  <c r="B202" i="1"/>
  <c r="A204" i="3"/>
  <c r="B203" i="3"/>
  <c r="C204" i="3" l="1"/>
  <c r="D203" i="3"/>
  <c r="E203" i="3" s="1"/>
  <c r="F203" i="3"/>
  <c r="A205" i="3"/>
  <c r="B204" i="3"/>
  <c r="A204" i="1"/>
  <c r="B203" i="1"/>
  <c r="C205" i="3" l="1"/>
  <c r="D204" i="3"/>
  <c r="E204" i="3" s="1"/>
  <c r="F204" i="3"/>
  <c r="A205" i="1"/>
  <c r="B204" i="1"/>
  <c r="A206" i="3"/>
  <c r="B205" i="3"/>
  <c r="C206" i="3" l="1"/>
  <c r="D205" i="3"/>
  <c r="E205" i="3" s="1"/>
  <c r="F205" i="3"/>
  <c r="A207" i="3"/>
  <c r="B206" i="3"/>
  <c r="A206" i="1"/>
  <c r="B205" i="1"/>
  <c r="C207" i="3" l="1"/>
  <c r="D206" i="3"/>
  <c r="E206" i="3" s="1"/>
  <c r="F206" i="3"/>
  <c r="A207" i="1"/>
  <c r="B206" i="1"/>
  <c r="A208" i="3"/>
  <c r="B207" i="3"/>
  <c r="C208" i="3" l="1"/>
  <c r="D207" i="3"/>
  <c r="E207" i="3" s="1"/>
  <c r="F207" i="3"/>
  <c r="A209" i="3"/>
  <c r="B208" i="3"/>
  <c r="A208" i="1"/>
  <c r="B207" i="1"/>
  <c r="C209" i="3" l="1"/>
  <c r="D208" i="3"/>
  <c r="E208" i="3" s="1"/>
  <c r="F208" i="3"/>
  <c r="A209" i="1"/>
  <c r="B208" i="1"/>
  <c r="A210" i="3"/>
  <c r="B209" i="3"/>
  <c r="C210" i="3" l="1"/>
  <c r="D209" i="3"/>
  <c r="E209" i="3" s="1"/>
  <c r="F209" i="3"/>
  <c r="A211" i="3"/>
  <c r="B210" i="3"/>
  <c r="A210" i="1"/>
  <c r="B209" i="1"/>
  <c r="C211" i="3" l="1"/>
  <c r="D210" i="3"/>
  <c r="E210" i="3" s="1"/>
  <c r="F210" i="3"/>
  <c r="A211" i="1"/>
  <c r="B210" i="1"/>
  <c r="A212" i="3"/>
  <c r="B211" i="3"/>
  <c r="C212" i="3" l="1"/>
  <c r="D211" i="3"/>
  <c r="E211" i="3" s="1"/>
  <c r="F211" i="3"/>
  <c r="A213" i="3"/>
  <c r="B212" i="3"/>
  <c r="A212" i="1"/>
  <c r="B211" i="1"/>
  <c r="C213" i="3" l="1"/>
  <c r="D212" i="3"/>
  <c r="E212" i="3" s="1"/>
  <c r="F212" i="3"/>
  <c r="A213" i="1"/>
  <c r="B212" i="1"/>
  <c r="A214" i="3"/>
  <c r="B213" i="3"/>
  <c r="C214" i="3" l="1"/>
  <c r="D213" i="3"/>
  <c r="E213" i="3" s="1"/>
  <c r="F213" i="3"/>
  <c r="A215" i="3"/>
  <c r="B214" i="3"/>
  <c r="A214" i="1"/>
  <c r="B213" i="1"/>
  <c r="C215" i="3" l="1"/>
  <c r="D214" i="3"/>
  <c r="E214" i="3" s="1"/>
  <c r="F214" i="3"/>
  <c r="A215" i="1"/>
  <c r="B214" i="1"/>
  <c r="A216" i="3"/>
  <c r="B215" i="3"/>
  <c r="C216" i="3" l="1"/>
  <c r="D215" i="3"/>
  <c r="E215" i="3" s="1"/>
  <c r="F215" i="3"/>
  <c r="A217" i="3"/>
  <c r="B216" i="3"/>
  <c r="A216" i="1"/>
  <c r="B215" i="1"/>
  <c r="C217" i="3" l="1"/>
  <c r="D216" i="3"/>
  <c r="E216" i="3" s="1"/>
  <c r="F216" i="3"/>
  <c r="A217" i="1"/>
  <c r="B216" i="1"/>
  <c r="A218" i="3"/>
  <c r="B217" i="3"/>
  <c r="C218" i="3" l="1"/>
  <c r="D217" i="3"/>
  <c r="E217" i="3" s="1"/>
  <c r="F217" i="3"/>
  <c r="A219" i="3"/>
  <c r="B218" i="3"/>
  <c r="A218" i="1"/>
  <c r="B217" i="1"/>
  <c r="C219" i="3" l="1"/>
  <c r="D218" i="3"/>
  <c r="E218" i="3" s="1"/>
  <c r="F218" i="3"/>
  <c r="A219" i="1"/>
  <c r="B218" i="1"/>
  <c r="A220" i="3"/>
  <c r="B219" i="3"/>
  <c r="C220" i="3" l="1"/>
  <c r="D219" i="3"/>
  <c r="E219" i="3" s="1"/>
  <c r="F219" i="3"/>
  <c r="A221" i="3"/>
  <c r="B220" i="3"/>
  <c r="A220" i="1"/>
  <c r="B219" i="1"/>
  <c r="C221" i="3" l="1"/>
  <c r="D220" i="3"/>
  <c r="E220" i="3" s="1"/>
  <c r="F220" i="3"/>
  <c r="A221" i="1"/>
  <c r="B220" i="1"/>
  <c r="A222" i="3"/>
  <c r="B221" i="3"/>
  <c r="C222" i="3" l="1"/>
  <c r="D221" i="3"/>
  <c r="E221" i="3" s="1"/>
  <c r="F221" i="3"/>
  <c r="A223" i="3"/>
  <c r="B222" i="3"/>
  <c r="A222" i="1"/>
  <c r="B221" i="1"/>
  <c r="C223" i="3" l="1"/>
  <c r="D222" i="3"/>
  <c r="E222" i="3" s="1"/>
  <c r="F222" i="3"/>
  <c r="A223" i="1"/>
  <c r="B222" i="1"/>
  <c r="A224" i="3"/>
  <c r="B223" i="3"/>
  <c r="C224" i="3" l="1"/>
  <c r="D223" i="3"/>
  <c r="E223" i="3" s="1"/>
  <c r="F223" i="3"/>
  <c r="A225" i="3"/>
  <c r="B224" i="3"/>
  <c r="A224" i="1"/>
  <c r="B223" i="1"/>
  <c r="C225" i="3" l="1"/>
  <c r="D224" i="3"/>
  <c r="E224" i="3" s="1"/>
  <c r="F224" i="3"/>
  <c r="A225" i="1"/>
  <c r="B224" i="1"/>
  <c r="A226" i="3"/>
  <c r="B225" i="3"/>
  <c r="C226" i="3" l="1"/>
  <c r="D225" i="3"/>
  <c r="E225" i="3" s="1"/>
  <c r="F225" i="3"/>
  <c r="A227" i="3"/>
  <c r="B226" i="3"/>
  <c r="A226" i="1"/>
  <c r="B225" i="1"/>
  <c r="C227" i="3" l="1"/>
  <c r="D226" i="3"/>
  <c r="E226" i="3" s="1"/>
  <c r="F226" i="3"/>
  <c r="A227" i="1"/>
  <c r="B226" i="1"/>
  <c r="A228" i="3"/>
  <c r="B227" i="3"/>
  <c r="C228" i="3" l="1"/>
  <c r="D227" i="3"/>
  <c r="E227" i="3" s="1"/>
  <c r="F227" i="3"/>
  <c r="A229" i="3"/>
  <c r="B228" i="3"/>
  <c r="A228" i="1"/>
  <c r="B227" i="1"/>
  <c r="C229" i="3" l="1"/>
  <c r="D228" i="3"/>
  <c r="E228" i="3" s="1"/>
  <c r="F228" i="3"/>
  <c r="A229" i="1"/>
  <c r="B228" i="1"/>
  <c r="A230" i="3"/>
  <c r="B229" i="3"/>
  <c r="C230" i="3" l="1"/>
  <c r="D229" i="3"/>
  <c r="E229" i="3" s="1"/>
  <c r="F229" i="3"/>
  <c r="A231" i="3"/>
  <c r="B230" i="3"/>
  <c r="A230" i="1"/>
  <c r="B229" i="1"/>
  <c r="C231" i="3" l="1"/>
  <c r="D230" i="3"/>
  <c r="E230" i="3" s="1"/>
  <c r="F230" i="3"/>
  <c r="A231" i="1"/>
  <c r="B230" i="1"/>
  <c r="A232" i="3"/>
  <c r="B231" i="3"/>
  <c r="C232" i="3" l="1"/>
  <c r="D231" i="3"/>
  <c r="E231" i="3" s="1"/>
  <c r="F231" i="3"/>
  <c r="A233" i="3"/>
  <c r="B232" i="3"/>
  <c r="A232" i="1"/>
  <c r="B231" i="1"/>
  <c r="C233" i="3" l="1"/>
  <c r="D232" i="3"/>
  <c r="E232" i="3" s="1"/>
  <c r="F232" i="3"/>
  <c r="A233" i="1"/>
  <c r="B232" i="1"/>
  <c r="A234" i="3"/>
  <c r="B233" i="3"/>
  <c r="C234" i="3" l="1"/>
  <c r="D233" i="3"/>
  <c r="E233" i="3" s="1"/>
  <c r="F233" i="3"/>
  <c r="A235" i="3"/>
  <c r="B234" i="3"/>
  <c r="A234" i="1"/>
  <c r="B233" i="1"/>
  <c r="C235" i="3" l="1"/>
  <c r="D234" i="3"/>
  <c r="E234" i="3" s="1"/>
  <c r="F234" i="3"/>
  <c r="A235" i="1"/>
  <c r="B234" i="1"/>
  <c r="A236" i="3"/>
  <c r="B235" i="3"/>
  <c r="C236" i="3" l="1"/>
  <c r="D235" i="3"/>
  <c r="E235" i="3" s="1"/>
  <c r="F235" i="3"/>
  <c r="A237" i="3"/>
  <c r="B236" i="3"/>
  <c r="A236" i="1"/>
  <c r="B235" i="1"/>
  <c r="C237" i="3" l="1"/>
  <c r="D236" i="3"/>
  <c r="E236" i="3" s="1"/>
  <c r="F236" i="3"/>
  <c r="A237" i="1"/>
  <c r="B236" i="1"/>
  <c r="A238" i="3"/>
  <c r="B237" i="3"/>
  <c r="C238" i="3" l="1"/>
  <c r="D237" i="3"/>
  <c r="E237" i="3" s="1"/>
  <c r="F237" i="3"/>
  <c r="A239" i="3"/>
  <c r="B238" i="3"/>
  <c r="A238" i="1"/>
  <c r="B237" i="1"/>
  <c r="C239" i="3" l="1"/>
  <c r="D238" i="3"/>
  <c r="E238" i="3" s="1"/>
  <c r="F238" i="3"/>
  <c r="A239" i="1"/>
  <c r="B238" i="1"/>
  <c r="A240" i="3"/>
  <c r="B239" i="3"/>
  <c r="C240" i="3" l="1"/>
  <c r="D239" i="3"/>
  <c r="E239" i="3" s="1"/>
  <c r="F239" i="3"/>
  <c r="A241" i="3"/>
  <c r="B240" i="3"/>
  <c r="A240" i="1"/>
  <c r="B239" i="1"/>
  <c r="C241" i="3" l="1"/>
  <c r="D240" i="3"/>
  <c r="E240" i="3" s="1"/>
  <c r="F240" i="3"/>
  <c r="A241" i="1"/>
  <c r="B240" i="1"/>
  <c r="A242" i="3"/>
  <c r="B241" i="3"/>
  <c r="C242" i="3" l="1"/>
  <c r="D241" i="3"/>
  <c r="E241" i="3" s="1"/>
  <c r="F241" i="3"/>
  <c r="A243" i="3"/>
  <c r="B242" i="3"/>
  <c r="A242" i="1"/>
  <c r="B241" i="1"/>
  <c r="C243" i="3" l="1"/>
  <c r="D242" i="3"/>
  <c r="E242" i="3" s="1"/>
  <c r="F242" i="3"/>
  <c r="A243" i="1"/>
  <c r="B242" i="1"/>
  <c r="A244" i="3"/>
  <c r="B243" i="3"/>
  <c r="C244" i="3" l="1"/>
  <c r="D243" i="3"/>
  <c r="E243" i="3" s="1"/>
  <c r="F243" i="3"/>
  <c r="A245" i="3"/>
  <c r="B244" i="3"/>
  <c r="A244" i="1"/>
  <c r="B243" i="1"/>
  <c r="C245" i="3" l="1"/>
  <c r="D244" i="3"/>
  <c r="E244" i="3" s="1"/>
  <c r="F244" i="3"/>
  <c r="A245" i="1"/>
  <c r="B244" i="1"/>
  <c r="A246" i="3"/>
  <c r="B245" i="3"/>
  <c r="C246" i="3" l="1"/>
  <c r="D245" i="3"/>
  <c r="E245" i="3" s="1"/>
  <c r="F245" i="3"/>
  <c r="A247" i="3"/>
  <c r="B246" i="3"/>
  <c r="A246" i="1"/>
  <c r="B245" i="1"/>
  <c r="C247" i="3" l="1"/>
  <c r="D246" i="3"/>
  <c r="E246" i="3" s="1"/>
  <c r="F246" i="3"/>
  <c r="A247" i="1"/>
  <c r="B246" i="1"/>
  <c r="A248" i="3"/>
  <c r="B247" i="3"/>
  <c r="C248" i="3" l="1"/>
  <c r="D247" i="3"/>
  <c r="E247" i="3" s="1"/>
  <c r="F247" i="3"/>
  <c r="A249" i="3"/>
  <c r="B248" i="3"/>
  <c r="A248" i="1"/>
  <c r="B247" i="1"/>
  <c r="C249" i="3" l="1"/>
  <c r="D248" i="3"/>
  <c r="E248" i="3" s="1"/>
  <c r="F248" i="3"/>
  <c r="A249" i="1"/>
  <c r="B248" i="1"/>
  <c r="A250" i="3"/>
  <c r="B249" i="3"/>
  <c r="C250" i="3" l="1"/>
  <c r="D249" i="3"/>
  <c r="E249" i="3" s="1"/>
  <c r="F249" i="3"/>
  <c r="A251" i="3"/>
  <c r="B250" i="3"/>
  <c r="A250" i="1"/>
  <c r="B249" i="1"/>
  <c r="C251" i="3" l="1"/>
  <c r="D250" i="3"/>
  <c r="E250" i="3" s="1"/>
  <c r="F250" i="3"/>
  <c r="A251" i="1"/>
  <c r="B250" i="1"/>
  <c r="A252" i="3"/>
  <c r="B251" i="3"/>
  <c r="C252" i="3" l="1"/>
  <c r="D251" i="3"/>
  <c r="E251" i="3" s="1"/>
  <c r="F251" i="3"/>
  <c r="A253" i="3"/>
  <c r="B252" i="3"/>
  <c r="A252" i="1"/>
  <c r="B251" i="1"/>
  <c r="C253" i="3" l="1"/>
  <c r="D252" i="3"/>
  <c r="E252" i="3" s="1"/>
  <c r="F252" i="3"/>
  <c r="A253" i="1"/>
  <c r="B252" i="1"/>
  <c r="A254" i="3"/>
  <c r="B253" i="3"/>
  <c r="C254" i="3" l="1"/>
  <c r="D253" i="3"/>
  <c r="E253" i="3" s="1"/>
  <c r="F253" i="3"/>
  <c r="A255" i="3"/>
  <c r="B254" i="3"/>
  <c r="A254" i="1"/>
  <c r="B253" i="1"/>
  <c r="C255" i="3" l="1"/>
  <c r="D254" i="3"/>
  <c r="E254" i="3" s="1"/>
  <c r="F254" i="3"/>
  <c r="A255" i="1"/>
  <c r="B254" i="1"/>
  <c r="A256" i="3"/>
  <c r="B255" i="3"/>
  <c r="C256" i="3" l="1"/>
  <c r="D255" i="3"/>
  <c r="E255" i="3" s="1"/>
  <c r="F255" i="3"/>
  <c r="A257" i="3"/>
  <c r="B256" i="3"/>
  <c r="A256" i="1"/>
  <c r="B255" i="1"/>
  <c r="C257" i="3" l="1"/>
  <c r="D256" i="3"/>
  <c r="E256" i="3" s="1"/>
  <c r="F256" i="3"/>
  <c r="A257" i="1"/>
  <c r="B256" i="1"/>
  <c r="A258" i="3"/>
  <c r="B257" i="3"/>
  <c r="C258" i="3" l="1"/>
  <c r="D257" i="3"/>
  <c r="E257" i="3" s="1"/>
  <c r="F257" i="3"/>
  <c r="A259" i="3"/>
  <c r="B258" i="3"/>
  <c r="A258" i="1"/>
  <c r="B257" i="1"/>
  <c r="C259" i="3" l="1"/>
  <c r="D258" i="3"/>
  <c r="E258" i="3" s="1"/>
  <c r="F258" i="3"/>
  <c r="P13" i="3"/>
  <c r="A259" i="1"/>
  <c r="B258" i="1"/>
  <c r="A260" i="3"/>
  <c r="B259" i="3"/>
  <c r="C260" i="3" l="1"/>
  <c r="D259" i="3"/>
  <c r="E259" i="3" s="1"/>
  <c r="F259" i="3"/>
  <c r="P9" i="3"/>
  <c r="A261" i="3"/>
  <c r="B260" i="3"/>
  <c r="A260" i="1"/>
  <c r="B259" i="1"/>
  <c r="C261" i="3" l="1"/>
  <c r="D260" i="3"/>
  <c r="E260" i="3" s="1"/>
  <c r="F260" i="3"/>
  <c r="P10" i="3"/>
  <c r="A261" i="1"/>
  <c r="B260" i="1"/>
  <c r="A262" i="3"/>
  <c r="B261" i="3"/>
  <c r="C262" i="3" l="1"/>
  <c r="D261" i="3"/>
  <c r="E261" i="3" s="1"/>
  <c r="F261" i="3"/>
  <c r="P11" i="3"/>
  <c r="M11" i="3"/>
  <c r="J11" i="3"/>
  <c r="M10" i="3"/>
  <c r="J10" i="3"/>
  <c r="P5" i="3" s="1"/>
  <c r="P3" i="3" a="1"/>
  <c r="P3" i="3" s="1"/>
  <c r="P2" i="3" a="1"/>
  <c r="P2" i="3" s="1"/>
  <c r="A263" i="3"/>
  <c r="B263" i="3" s="1"/>
  <c r="B262" i="3"/>
  <c r="A262" i="1"/>
  <c r="B261" i="1"/>
  <c r="B262" i="1" l="1"/>
  <c r="C263" i="3"/>
  <c r="D262" i="3"/>
  <c r="E262" i="3" s="1"/>
  <c r="F262" i="3"/>
  <c r="P12" i="3"/>
  <c r="I13" i="4"/>
  <c r="I12" i="4"/>
  <c r="I11" i="4"/>
  <c r="I10" i="4"/>
  <c r="I9" i="4"/>
  <c r="M4" i="3" l="1"/>
  <c r="M3" i="3"/>
  <c r="M2" i="3"/>
  <c r="D263" i="3"/>
  <c r="E263" i="3" s="1"/>
  <c r="F263" i="3"/>
  <c r="M12" i="3"/>
  <c r="J12" i="3"/>
  <c r="J4" i="3"/>
  <c r="J3" i="3" s="1"/>
  <c r="M8" i="3"/>
  <c r="J8" i="3"/>
  <c r="J9" i="3" s="1"/>
  <c r="M9" i="3" l="1"/>
  <c r="P6" i="3" s="1"/>
</calcChain>
</file>

<file path=xl/sharedStrings.xml><?xml version="1.0" encoding="utf-8"?>
<sst xmlns="http://schemas.openxmlformats.org/spreadsheetml/2006/main" count="100" uniqueCount="51">
  <si>
    <t>Total</t>
  </si>
  <si>
    <t>Date</t>
  </si>
  <si>
    <t>Day</t>
  </si>
  <si>
    <t>Daily PNL</t>
  </si>
  <si>
    <t>Cumm P&amp;L</t>
  </si>
  <si>
    <t>DD Cal</t>
  </si>
  <si>
    <t>Cal 1</t>
  </si>
  <si>
    <t>S.No</t>
  </si>
  <si>
    <t>Client Name</t>
  </si>
  <si>
    <t>Capital</t>
  </si>
  <si>
    <t>nifty algotrading</t>
  </si>
  <si>
    <t>Naveen</t>
  </si>
  <si>
    <t xml:space="preserve">zerodha </t>
  </si>
  <si>
    <t>vishnu</t>
  </si>
  <si>
    <t>santosh</t>
  </si>
  <si>
    <t xml:space="preserve">Nambi </t>
  </si>
  <si>
    <t>9 lakhs</t>
  </si>
  <si>
    <t>Apple</t>
  </si>
  <si>
    <t>Banana</t>
  </si>
  <si>
    <t>Carrot</t>
  </si>
  <si>
    <t>Mango</t>
  </si>
  <si>
    <t>Total Capital</t>
  </si>
  <si>
    <t>Select Client</t>
  </si>
  <si>
    <t>Today's PNL</t>
  </si>
  <si>
    <t>Max Winning Streak (Days)</t>
  </si>
  <si>
    <t>Current Equity</t>
  </si>
  <si>
    <t>Last 5 Days PNL</t>
  </si>
  <si>
    <t>Max Losing Streak (Days)</t>
  </si>
  <si>
    <t>Overall PNL</t>
  </si>
  <si>
    <t>Last 30 Days PNL</t>
  </si>
  <si>
    <t>Max Drawdown (MDD)</t>
  </si>
  <si>
    <t>Risk Reward</t>
  </si>
  <si>
    <t xml:space="preserve">Expectancy </t>
  </si>
  <si>
    <t>Win Days</t>
  </si>
  <si>
    <t>Loss Days</t>
  </si>
  <si>
    <t>Returns by Day</t>
  </si>
  <si>
    <t>Win Ratio</t>
  </si>
  <si>
    <t>Loss Ratio</t>
  </si>
  <si>
    <t>Monday</t>
  </si>
  <si>
    <t>Avg Profit on Win Days</t>
  </si>
  <si>
    <t>Avg Loss on Loss Days</t>
  </si>
  <si>
    <t>Tuesday</t>
  </si>
  <si>
    <t>Total Profit on Win Days</t>
  </si>
  <si>
    <t>Total Loss on Loss Days</t>
  </si>
  <si>
    <t>Wednesday</t>
  </si>
  <si>
    <t>Max Profit</t>
  </si>
  <si>
    <t>Max Loss</t>
  </si>
  <si>
    <t>Thursday</t>
  </si>
  <si>
    <t>Friday</t>
  </si>
  <si>
    <t>Overall Clients Dashboard</t>
  </si>
  <si>
    <t>How to use this Sheet : https://www.loom.com/share/ef8e85f6886c48ffbbaa71e2cc7fd2b4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</si>
</sst>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??_ ;_ @_ "/>
    <numFmt numFmtId="165" formatCode="0.0%"/>
  </numFmts>
  <fonts count="10">
    <font>
      <sz val="11"/>
      <color theme="1"/>
      <name val="Calibri"/>
      <scheme val="minor"/>
    </font>
    <font>
      <sz val="10"/>
      <color theme="1"/>
      <name val="Calibri"/>
    </font>
    <font>
      <b/>
      <sz val="10"/>
      <color theme="0"/>
      <name val="Calibri"/>
    </font>
    <font>
      <b/>
      <sz val="10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name val="Calibri"/>
    </font>
    <font>
      <b/>
      <sz val="18"/>
      <color theme="0"/>
      <name val="Calibri"/>
    </font>
    <font>
      <b/>
      <i/>
      <sz val="11"/>
      <color theme="1"/>
      <name val="Calibri"/>
    </font>
    <font>
      <b/>
      <u/>
      <sz val="10"/>
      <color theme="1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00B050"/>
        <bgColor rgb="FF00B050"/>
      </patternFill>
    </fill>
    <fill>
      <patternFill patternType="solid">
        <fgColor rgb="FFFDE9D9"/>
        <bgColor rgb="FFFDE9D9"/>
      </patternFill>
    </fill>
    <fill>
      <patternFill patternType="solid">
        <fgColor rgb="FFDAEEF3"/>
        <bgColor rgb="FFDAEEF3"/>
      </patternFill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00B0F0"/>
        <bgColor rgb="FF00B0F0"/>
      </patternFill>
    </fill>
    <fill>
      <patternFill patternType="solid">
        <fgColor rgb="FFFFFF79"/>
        <bgColor rgb="FFFFFF79"/>
      </patternFill>
    </fill>
    <fill>
      <patternFill patternType="solid">
        <fgColor rgb="FFAFDC7E"/>
        <bgColor rgb="FFAFDC7E"/>
      </patternFill>
    </fill>
    <fill>
      <patternFill patternType="solid">
        <fgColor rgb="FFEAF1DD"/>
        <bgColor rgb="FFEAF1DD"/>
      </patternFill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5B3D7"/>
      </left>
      <right/>
      <top/>
      <bottom/>
      <diagonal/>
    </border>
    <border>
      <left style="thin">
        <color rgb="FF95B3D7"/>
      </left>
      <right/>
      <top style="thin">
        <color rgb="FF95B3D7"/>
      </top>
      <bottom/>
      <diagonal/>
    </border>
    <border>
      <left/>
      <right/>
      <top style="thin">
        <color rgb="FF95B3D7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5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9" fontId="1" fillId="0" borderId="0" xfId="0" applyNumberFormat="1" applyFont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7" borderId="1" xfId="0" applyFont="1" applyFill="1" applyBorder="1" applyAlignment="1">
      <alignment horizontal="center" vertical="center"/>
    </xf>
    <xf numFmtId="0" fontId="1" fillId="0" borderId="0" xfId="0" applyFont="1"/>
    <xf numFmtId="0" fontId="5" fillId="0" borderId="6" xfId="0" applyFont="1" applyBorder="1" applyAlignment="1">
      <alignment vertical="center"/>
    </xf>
    <xf numFmtId="164" fontId="8" fillId="10" borderId="6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4" fontId="8" fillId="11" borderId="6" xfId="0" applyNumberFormat="1" applyFont="1" applyFill="1" applyBorder="1" applyAlignment="1">
      <alignment horizontal="right" vertical="center"/>
    </xf>
    <xf numFmtId="0" fontId="1" fillId="12" borderId="6" xfId="0" applyFont="1" applyFill="1" applyBorder="1" applyAlignment="1">
      <alignment vertical="center"/>
    </xf>
    <xf numFmtId="164" fontId="8" fillId="12" borderId="6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3" borderId="6" xfId="0" applyFont="1" applyFill="1" applyBorder="1" applyAlignment="1">
      <alignment vertical="center"/>
    </xf>
    <xf numFmtId="0" fontId="1" fillId="0" borderId="1" xfId="0" applyFont="1" applyBorder="1" applyAlignment="1">
      <alignment horizontal="center"/>
    </xf>
    <xf numFmtId="164" fontId="8" fillId="11" borderId="6" xfId="0" applyNumberFormat="1" applyFont="1" applyFill="1" applyBorder="1" applyAlignment="1">
      <alignment horizontal="center" vertical="center"/>
    </xf>
    <xf numFmtId="164" fontId="8" fillId="3" borderId="6" xfId="0" applyNumberFormat="1" applyFont="1" applyFill="1" applyBorder="1" applyAlignment="1">
      <alignment vertical="center"/>
    </xf>
    <xf numFmtId="0" fontId="1" fillId="13" borderId="6" xfId="0" applyFont="1" applyFill="1" applyBorder="1" applyAlignment="1">
      <alignment vertical="center"/>
    </xf>
    <xf numFmtId="2" fontId="8" fillId="13" borderId="6" xfId="0" applyNumberFormat="1" applyFont="1" applyFill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9" fontId="5" fillId="0" borderId="6" xfId="0" applyNumberFormat="1" applyFont="1" applyBorder="1" applyAlignment="1">
      <alignment vertical="center"/>
    </xf>
    <xf numFmtId="0" fontId="4" fillId="0" borderId="6" xfId="0" applyFont="1" applyBorder="1" applyAlignment="1">
      <alignment vertical="center"/>
    </xf>
    <xf numFmtId="165" fontId="4" fillId="0" borderId="6" xfId="0" applyNumberFormat="1" applyFont="1" applyBorder="1" applyAlignment="1">
      <alignment vertical="center"/>
    </xf>
    <xf numFmtId="0" fontId="5" fillId="12" borderId="6" xfId="0" applyFont="1" applyFill="1" applyBorder="1" applyAlignment="1">
      <alignment vertical="center"/>
    </xf>
    <xf numFmtId="0" fontId="8" fillId="12" borderId="6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0" fontId="8" fillId="3" borderId="6" xfId="0" applyFont="1" applyFill="1" applyBorder="1" applyAlignment="1">
      <alignment vertical="center"/>
    </xf>
    <xf numFmtId="0" fontId="4" fillId="5" borderId="6" xfId="0" applyFont="1" applyFill="1" applyBorder="1" applyAlignment="1">
      <alignment horizontal="center" vertical="center"/>
    </xf>
    <xf numFmtId="9" fontId="8" fillId="12" borderId="6" xfId="0" applyNumberFormat="1" applyFont="1" applyFill="1" applyBorder="1" applyAlignment="1">
      <alignment vertical="center"/>
    </xf>
    <xf numFmtId="9" fontId="8" fillId="3" borderId="6" xfId="0" applyNumberFormat="1" applyFont="1" applyFill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164" fontId="8" fillId="13" borderId="6" xfId="0" applyNumberFormat="1" applyFont="1" applyFill="1" applyBorder="1" applyAlignment="1">
      <alignment vertical="center"/>
    </xf>
    <xf numFmtId="0" fontId="5" fillId="13" borderId="6" xfId="0" applyFont="1" applyFill="1" applyBorder="1" applyAlignment="1">
      <alignment vertical="center"/>
    </xf>
    <xf numFmtId="0" fontId="8" fillId="0" borderId="6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" fillId="9" borderId="8" xfId="0" applyFont="1" applyFill="1" applyBorder="1" applyAlignment="1">
      <alignment vertical="center"/>
    </xf>
    <xf numFmtId="0" fontId="5" fillId="9" borderId="8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center" vertical="center"/>
    </xf>
    <xf numFmtId="0" fontId="6" fillId="0" borderId="5" xfId="0" applyFont="1" applyBorder="1" applyAlignment="1"/>
    <xf numFmtId="0" fontId="7" fillId="9" borderId="8" xfId="0" applyFont="1" applyFill="1" applyBorder="1" applyAlignment="1">
      <alignment horizontal="center" vertical="center"/>
    </xf>
    <xf numFmtId="0" fontId="6" fillId="0" borderId="8" xfId="0" applyFont="1" applyBorder="1" applyAlignment="1"/>
    <xf numFmtId="0" fontId="1" fillId="9" borderId="7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Daily PNL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'Clients Daily PNL'!$A$3:$A$28</c:f>
              <c:numCache>
                <c:formatCode>d\-mmm\-yy</c:formatCode>
                <c:ptCount val="26"/>
                <c:pt idx="0">
                  <c:v>44928</c:v>
                </c:pt>
                <c:pt idx="1">
                  <c:v>44929</c:v>
                </c:pt>
                <c:pt idx="2">
                  <c:v>44930</c:v>
                </c:pt>
                <c:pt idx="3">
                  <c:v>44931</c:v>
                </c:pt>
                <c:pt idx="4">
                  <c:v>44932</c:v>
                </c:pt>
                <c:pt idx="5">
                  <c:v>44935</c:v>
                </c:pt>
                <c:pt idx="6">
                  <c:v>44936</c:v>
                </c:pt>
                <c:pt idx="7">
                  <c:v>44937</c:v>
                </c:pt>
                <c:pt idx="8">
                  <c:v>44938</c:v>
                </c:pt>
                <c:pt idx="9">
                  <c:v>44939</c:v>
                </c:pt>
                <c:pt idx="10">
                  <c:v>44942</c:v>
                </c:pt>
                <c:pt idx="11">
                  <c:v>44943</c:v>
                </c:pt>
                <c:pt idx="12">
                  <c:v>44944</c:v>
                </c:pt>
                <c:pt idx="13">
                  <c:v>44945</c:v>
                </c:pt>
                <c:pt idx="14">
                  <c:v>44946</c:v>
                </c:pt>
                <c:pt idx="15">
                  <c:v>44949</c:v>
                </c:pt>
                <c:pt idx="16">
                  <c:v>44950</c:v>
                </c:pt>
                <c:pt idx="17">
                  <c:v>44951</c:v>
                </c:pt>
                <c:pt idx="18">
                  <c:v>44952</c:v>
                </c:pt>
                <c:pt idx="19">
                  <c:v>44953</c:v>
                </c:pt>
                <c:pt idx="20">
                  <c:v>44956</c:v>
                </c:pt>
                <c:pt idx="21">
                  <c:v>44957</c:v>
                </c:pt>
                <c:pt idx="22">
                  <c:v>44958</c:v>
                </c:pt>
                <c:pt idx="23">
                  <c:v>44959</c:v>
                </c:pt>
                <c:pt idx="24">
                  <c:v>44960</c:v>
                </c:pt>
                <c:pt idx="25">
                  <c:v>44963</c:v>
                </c:pt>
              </c:numCache>
            </c:numRef>
          </c:cat>
          <c:val>
            <c:numRef>
              <c:f>'Clients Daily PNL'!$C$3:$C$28</c:f>
              <c:numCache>
                <c:formatCode>_ * #,##0_ ;_ * \-#,##0_ ;_ * "-"??_ ;_ @_ 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BDB-42DB-9FF0-359994C0C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5550099"/>
        <c:axId val="862656435"/>
      </c:barChart>
      <c:lineChart>
        <c:grouping val="standard"/>
        <c:varyColors val="0"/>
        <c:ser>
          <c:idx val="1"/>
          <c:order val="1"/>
          <c:tx>
            <c:v>Cumm P&amp;L</c:v>
          </c:tx>
          <c:spPr>
            <a:ln w="28575" cmpd="sng"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'Clients Daily PNL'!$A$3:$A$28</c:f>
              <c:numCache>
                <c:formatCode>d\-mmm\-yy</c:formatCode>
                <c:ptCount val="26"/>
                <c:pt idx="0">
                  <c:v>44928</c:v>
                </c:pt>
                <c:pt idx="1">
                  <c:v>44929</c:v>
                </c:pt>
                <c:pt idx="2">
                  <c:v>44930</c:v>
                </c:pt>
                <c:pt idx="3">
                  <c:v>44931</c:v>
                </c:pt>
                <c:pt idx="4">
                  <c:v>44932</c:v>
                </c:pt>
                <c:pt idx="5">
                  <c:v>44935</c:v>
                </c:pt>
                <c:pt idx="6">
                  <c:v>44936</c:v>
                </c:pt>
                <c:pt idx="7">
                  <c:v>44937</c:v>
                </c:pt>
                <c:pt idx="8">
                  <c:v>44938</c:v>
                </c:pt>
                <c:pt idx="9">
                  <c:v>44939</c:v>
                </c:pt>
                <c:pt idx="10">
                  <c:v>44942</c:v>
                </c:pt>
                <c:pt idx="11">
                  <c:v>44943</c:v>
                </c:pt>
                <c:pt idx="12">
                  <c:v>44944</c:v>
                </c:pt>
                <c:pt idx="13">
                  <c:v>44945</c:v>
                </c:pt>
                <c:pt idx="14">
                  <c:v>44946</c:v>
                </c:pt>
                <c:pt idx="15">
                  <c:v>44949</c:v>
                </c:pt>
                <c:pt idx="16">
                  <c:v>44950</c:v>
                </c:pt>
                <c:pt idx="17">
                  <c:v>44951</c:v>
                </c:pt>
                <c:pt idx="18">
                  <c:v>44952</c:v>
                </c:pt>
                <c:pt idx="19">
                  <c:v>44953</c:v>
                </c:pt>
                <c:pt idx="20">
                  <c:v>44956</c:v>
                </c:pt>
                <c:pt idx="21">
                  <c:v>44957</c:v>
                </c:pt>
                <c:pt idx="22">
                  <c:v>44958</c:v>
                </c:pt>
                <c:pt idx="23">
                  <c:v>44959</c:v>
                </c:pt>
                <c:pt idx="24">
                  <c:v>44960</c:v>
                </c:pt>
                <c:pt idx="25">
                  <c:v>44963</c:v>
                </c:pt>
              </c:numCache>
            </c:numRef>
          </c:cat>
          <c:val>
            <c:numRef>
              <c:f>'Clients Daily PNL'!$D$3:$D$28</c:f>
              <c:numCache>
                <c:formatCode>_ * #,##0_ ;_ * \-#,##0_ ;_ * "-"??_ ;_ @_ 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DB-42DB-9FF0-359994C0C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5550099"/>
        <c:axId val="862656435"/>
      </c:lineChart>
      <c:dateAx>
        <c:axId val="7955500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d\-mmm\-yy" sourceLinked="1"/>
        <c:majorTickMark val="out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862656435"/>
        <c:crosses val="autoZero"/>
        <c:auto val="1"/>
        <c:lblOffset val="100"/>
        <c:baseTimeUnit val="days"/>
      </c:dateAx>
      <c:valAx>
        <c:axId val="86265643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_ * #,##0_ ;_ * \-#,##0_ ;_ * &quot;-&quot;??_ ;_ @_ 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795550099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13</xdr:row>
      <xdr:rowOff>76200</xdr:rowOff>
    </xdr:from>
    <xdr:ext cx="7448550" cy="2295525"/>
    <xdr:graphicFrame macro="">
      <xdr:nvGraphicFramePr>
        <xdr:cNvPr id="1938498428" name="Chart 1">
          <a:extLst>
            <a:ext uri="{FF2B5EF4-FFF2-40B4-BE49-F238E27FC236}">
              <a16:creationId xmlns:a16="http://schemas.microsoft.com/office/drawing/2014/main" id="{00000000-0008-0000-0300-00007C238B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pane ySplit="2" topLeftCell="A183" activePane="bottomLeft" state="frozen"/>
      <selection pane="bottomLeft" activeCell="G192" sqref="G192"/>
    </sheetView>
  </sheetViews>
  <sheetFormatPr defaultColWidth="14.44140625" defaultRowHeight="15" customHeight="1"/>
  <cols>
    <col min="1" max="1" width="12.33203125" customWidth="1"/>
    <col min="2" max="2" width="9.33203125" customWidth="1"/>
    <col min="3" max="4" width="10" customWidth="1"/>
    <col min="5" max="6" width="10" hidden="1" customWidth="1"/>
    <col min="7" max="17" width="10" customWidth="1"/>
    <col min="18" max="26" width="8.6640625" customWidth="1"/>
  </cols>
  <sheetData>
    <row r="1" spans="1:26" ht="13.5" customHeight="1">
      <c r="A1" s="1"/>
      <c r="B1" s="1"/>
      <c r="C1" s="2" t="s">
        <v>0</v>
      </c>
      <c r="D1" s="2" t="s">
        <v>0</v>
      </c>
      <c r="E1" s="2" t="s">
        <v>0</v>
      </c>
      <c r="F1" s="2" t="s">
        <v>0</v>
      </c>
      <c r="G1" s="3" t="str">
        <f>'Clients Db'!B2</f>
        <v>nifty algotrading</v>
      </c>
      <c r="H1" s="4" t="str">
        <f>'Clients Db'!B3</f>
        <v>Naveen</v>
      </c>
      <c r="I1" s="3" t="str">
        <f>'Clients Db'!B4</f>
        <v xml:space="preserve">zerodha </v>
      </c>
      <c r="J1" s="4" t="str">
        <f>'Clients Db'!B5</f>
        <v>vishnu</v>
      </c>
      <c r="K1" s="3" t="str">
        <f>'Clients Db'!B6</f>
        <v>santosh</v>
      </c>
      <c r="L1" s="4" t="str">
        <f>'Clients Db'!B7</f>
        <v xml:space="preserve">Nambi </v>
      </c>
      <c r="M1" s="3" t="str">
        <f>'Clients Db'!B8</f>
        <v>9 lakhs</v>
      </c>
      <c r="N1" s="4" t="str">
        <f>'Clients Db'!B9</f>
        <v>Apple</v>
      </c>
      <c r="O1" s="3" t="str">
        <f>'Clients Db'!B10</f>
        <v>Banana</v>
      </c>
      <c r="P1" s="4" t="str">
        <f>'Clients Db'!B11</f>
        <v>Carrot</v>
      </c>
      <c r="Q1" s="3" t="str">
        <f>'Clients Db'!B12</f>
        <v>Mango</v>
      </c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6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9" t="s">
        <v>6</v>
      </c>
      <c r="G2" s="10" t="s">
        <v>3</v>
      </c>
      <c r="H2" s="10" t="s">
        <v>3</v>
      </c>
      <c r="I2" s="10" t="s">
        <v>3</v>
      </c>
      <c r="J2" s="10" t="s">
        <v>3</v>
      </c>
      <c r="K2" s="10" t="s">
        <v>3</v>
      </c>
      <c r="L2" s="10" t="s">
        <v>3</v>
      </c>
      <c r="M2" s="10" t="s">
        <v>3</v>
      </c>
      <c r="N2" s="10" t="s">
        <v>3</v>
      </c>
      <c r="O2" s="10" t="s">
        <v>3</v>
      </c>
      <c r="P2" s="10" t="s">
        <v>3</v>
      </c>
      <c r="Q2" s="10" t="s">
        <v>3</v>
      </c>
      <c r="R2" s="5"/>
      <c r="S2" s="5"/>
      <c r="T2" s="5"/>
      <c r="U2" s="5"/>
      <c r="V2" s="5"/>
      <c r="W2" s="5"/>
      <c r="X2" s="5"/>
      <c r="Y2" s="5"/>
      <c r="Z2" s="5"/>
    </row>
    <row r="3" spans="1:26" ht="13.5" customHeight="1">
      <c r="A3" s="11">
        <v>44928</v>
      </c>
      <c r="B3" s="12" t="str">
        <f t="shared" ref="B3:B257" si="0">TEXT(A3,"ddd")</f>
        <v>Mon</v>
      </c>
      <c r="C3" s="13">
        <f t="shared" ref="C3:C66" si="1">SUM(G3+H3+I3+J3+K3+L3+M3+N3+O3+P3+Q3)</f>
        <v>0</v>
      </c>
      <c r="D3" s="13">
        <f>C3</f>
        <v>0</v>
      </c>
      <c r="E3" s="13">
        <f t="shared" ref="E3:E257" si="2">MIN((D3-MAX($D$3:D3)),0)</f>
        <v>0</v>
      </c>
      <c r="F3" s="13">
        <f t="shared" ref="F3:F257" si="3">IF(ISNUMBER(D3),1,0)</f>
        <v>1</v>
      </c>
      <c r="G3" s="13"/>
      <c r="H3" s="13"/>
      <c r="I3" s="13"/>
      <c r="J3" s="13"/>
      <c r="K3" s="13">
        <v>0</v>
      </c>
      <c r="L3" s="13">
        <v>0</v>
      </c>
      <c r="M3" s="13">
        <v>0</v>
      </c>
      <c r="N3" s="13">
        <v>0</v>
      </c>
      <c r="O3" s="13">
        <v>0</v>
      </c>
      <c r="P3" s="13">
        <v>0</v>
      </c>
      <c r="Q3" s="13">
        <v>0</v>
      </c>
      <c r="R3" s="5"/>
      <c r="S3" s="5"/>
      <c r="T3" s="5"/>
      <c r="U3" s="5"/>
      <c r="V3" s="5"/>
      <c r="W3" s="5"/>
      <c r="X3" s="5"/>
      <c r="Y3" s="5"/>
      <c r="Z3" s="5"/>
    </row>
    <row r="4" spans="1:26" ht="13.5" customHeight="1">
      <c r="A4" s="11">
        <f t="shared" ref="A4:A258" si="4">WORKDAY(A3,1)</f>
        <v>44929</v>
      </c>
      <c r="B4" s="12" t="str">
        <f t="shared" si="0"/>
        <v>Tue</v>
      </c>
      <c r="C4" s="13">
        <f t="shared" si="1"/>
        <v>0</v>
      </c>
      <c r="D4" s="13">
        <f t="shared" ref="D4:D150" si="5">IF(C4&lt;&gt;"",(C4+D3),"")</f>
        <v>0</v>
      </c>
      <c r="E4" s="13">
        <f t="shared" si="2"/>
        <v>0</v>
      </c>
      <c r="F4" s="13">
        <f t="shared" si="3"/>
        <v>1</v>
      </c>
      <c r="G4" s="13"/>
      <c r="H4" s="13"/>
      <c r="I4" s="13"/>
      <c r="J4" s="13"/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5"/>
      <c r="S4" s="5"/>
      <c r="T4" s="5"/>
      <c r="U4" s="5"/>
      <c r="V4" s="5"/>
      <c r="W4" s="5"/>
      <c r="X4" s="5"/>
      <c r="Y4" s="5"/>
      <c r="Z4" s="5"/>
    </row>
    <row r="5" spans="1:26" ht="13.5" customHeight="1">
      <c r="A5" s="11">
        <f t="shared" si="4"/>
        <v>44930</v>
      </c>
      <c r="B5" s="12" t="str">
        <f t="shared" si="0"/>
        <v>Wed</v>
      </c>
      <c r="C5" s="13">
        <f t="shared" si="1"/>
        <v>0</v>
      </c>
      <c r="D5" s="13">
        <f t="shared" si="5"/>
        <v>0</v>
      </c>
      <c r="E5" s="13">
        <f t="shared" si="2"/>
        <v>0</v>
      </c>
      <c r="F5" s="13">
        <f t="shared" si="3"/>
        <v>1</v>
      </c>
      <c r="G5" s="13"/>
      <c r="H5" s="13"/>
      <c r="I5" s="13"/>
      <c r="J5" s="13"/>
      <c r="K5" s="13"/>
      <c r="L5" s="13"/>
      <c r="M5" s="13"/>
      <c r="N5" s="13">
        <v>0</v>
      </c>
      <c r="O5" s="13">
        <v>0</v>
      </c>
      <c r="P5" s="13">
        <v>0</v>
      </c>
      <c r="Q5" s="13">
        <v>0</v>
      </c>
      <c r="R5" s="5"/>
      <c r="S5" s="5"/>
      <c r="T5" s="5"/>
      <c r="U5" s="5"/>
      <c r="V5" s="5"/>
      <c r="W5" s="5"/>
      <c r="X5" s="5"/>
      <c r="Y5" s="5"/>
      <c r="Z5" s="5"/>
    </row>
    <row r="6" spans="1:26" ht="13.5" customHeight="1">
      <c r="A6" s="11">
        <f t="shared" si="4"/>
        <v>44931</v>
      </c>
      <c r="B6" s="12" t="str">
        <f t="shared" si="0"/>
        <v>Thu</v>
      </c>
      <c r="C6" s="13">
        <f t="shared" si="1"/>
        <v>0</v>
      </c>
      <c r="D6" s="13">
        <f t="shared" si="5"/>
        <v>0</v>
      </c>
      <c r="E6" s="13">
        <f t="shared" si="2"/>
        <v>0</v>
      </c>
      <c r="F6" s="13">
        <f t="shared" si="3"/>
        <v>1</v>
      </c>
      <c r="G6" s="13"/>
      <c r="H6" s="13"/>
      <c r="I6" s="13"/>
      <c r="J6" s="13"/>
      <c r="K6" s="13"/>
      <c r="L6" s="13"/>
      <c r="M6" s="13"/>
      <c r="N6" s="13">
        <v>0</v>
      </c>
      <c r="O6" s="13">
        <v>0</v>
      </c>
      <c r="P6" s="13">
        <v>0</v>
      </c>
      <c r="Q6" s="13">
        <v>0</v>
      </c>
      <c r="R6" s="5"/>
      <c r="S6" s="5"/>
      <c r="T6" s="5"/>
      <c r="U6" s="5"/>
      <c r="V6" s="5"/>
      <c r="W6" s="5"/>
      <c r="X6" s="5"/>
      <c r="Y6" s="5"/>
      <c r="Z6" s="5"/>
    </row>
    <row r="7" spans="1:26" ht="13.5" customHeight="1">
      <c r="A7" s="11">
        <f t="shared" si="4"/>
        <v>44932</v>
      </c>
      <c r="B7" s="12" t="str">
        <f t="shared" si="0"/>
        <v>Fri</v>
      </c>
      <c r="C7" s="13">
        <f t="shared" si="1"/>
        <v>0</v>
      </c>
      <c r="D7" s="13">
        <f t="shared" si="5"/>
        <v>0</v>
      </c>
      <c r="E7" s="13">
        <f t="shared" si="2"/>
        <v>0</v>
      </c>
      <c r="F7" s="13">
        <f t="shared" si="3"/>
        <v>1</v>
      </c>
      <c r="G7" s="13"/>
      <c r="H7" s="13"/>
      <c r="I7" s="13"/>
      <c r="J7" s="13"/>
      <c r="K7" s="13"/>
      <c r="L7" s="13"/>
      <c r="M7" s="13"/>
      <c r="N7" s="13">
        <v>0</v>
      </c>
      <c r="O7" s="13">
        <v>0</v>
      </c>
      <c r="P7" s="13">
        <v>0</v>
      </c>
      <c r="Q7" s="13">
        <v>0</v>
      </c>
      <c r="R7" s="5"/>
      <c r="S7" s="5"/>
      <c r="T7" s="5"/>
      <c r="U7" s="5"/>
      <c r="V7" s="5"/>
      <c r="W7" s="5"/>
      <c r="X7" s="5"/>
      <c r="Y7" s="5"/>
      <c r="Z7" s="5"/>
    </row>
    <row r="8" spans="1:26" ht="13.5" customHeight="1">
      <c r="A8" s="11">
        <f t="shared" si="4"/>
        <v>44935</v>
      </c>
      <c r="B8" s="12" t="str">
        <f t="shared" si="0"/>
        <v>Mon</v>
      </c>
      <c r="C8" s="13">
        <f t="shared" si="1"/>
        <v>0</v>
      </c>
      <c r="D8" s="13">
        <f t="shared" si="5"/>
        <v>0</v>
      </c>
      <c r="E8" s="13">
        <f t="shared" si="2"/>
        <v>0</v>
      </c>
      <c r="F8" s="13">
        <f t="shared" si="3"/>
        <v>1</v>
      </c>
      <c r="G8" s="13"/>
      <c r="H8" s="13"/>
      <c r="I8" s="13"/>
      <c r="J8" s="13"/>
      <c r="K8" s="13">
        <v>0</v>
      </c>
      <c r="L8" s="13"/>
      <c r="M8" s="13"/>
      <c r="N8" s="13">
        <v>0</v>
      </c>
      <c r="O8" s="13">
        <v>0</v>
      </c>
      <c r="P8" s="13">
        <v>0</v>
      </c>
      <c r="Q8" s="13">
        <v>0</v>
      </c>
      <c r="R8" s="5"/>
      <c r="S8" s="5"/>
      <c r="T8" s="5"/>
      <c r="U8" s="5"/>
      <c r="V8" s="5"/>
      <c r="W8" s="5"/>
      <c r="X8" s="5"/>
      <c r="Y8" s="5"/>
      <c r="Z8" s="5"/>
    </row>
    <row r="9" spans="1:26" ht="13.5" customHeight="1">
      <c r="A9" s="11">
        <f t="shared" si="4"/>
        <v>44936</v>
      </c>
      <c r="B9" s="12" t="str">
        <f t="shared" si="0"/>
        <v>Tue</v>
      </c>
      <c r="C9" s="13">
        <f t="shared" si="1"/>
        <v>0</v>
      </c>
      <c r="D9" s="13">
        <f t="shared" si="5"/>
        <v>0</v>
      </c>
      <c r="E9" s="13">
        <f t="shared" si="2"/>
        <v>0</v>
      </c>
      <c r="F9" s="13">
        <f t="shared" si="3"/>
        <v>1</v>
      </c>
      <c r="G9" s="13"/>
      <c r="H9" s="13"/>
      <c r="I9" s="13"/>
      <c r="J9" s="13"/>
      <c r="K9" s="13"/>
      <c r="L9" s="13"/>
      <c r="M9" s="13"/>
      <c r="N9" s="13">
        <v>0</v>
      </c>
      <c r="O9" s="13">
        <v>0</v>
      </c>
      <c r="P9" s="13">
        <v>0</v>
      </c>
      <c r="Q9" s="13">
        <v>0</v>
      </c>
      <c r="R9" s="5"/>
      <c r="S9" s="5"/>
      <c r="T9" s="5"/>
      <c r="U9" s="5"/>
      <c r="V9" s="5"/>
      <c r="W9" s="5"/>
      <c r="X9" s="5"/>
      <c r="Y9" s="5"/>
      <c r="Z9" s="5"/>
    </row>
    <row r="10" spans="1:26" ht="13.5" customHeight="1">
      <c r="A10" s="11">
        <f t="shared" si="4"/>
        <v>44937</v>
      </c>
      <c r="B10" s="12" t="str">
        <f t="shared" si="0"/>
        <v>Wed</v>
      </c>
      <c r="C10" s="13">
        <f t="shared" si="1"/>
        <v>0</v>
      </c>
      <c r="D10" s="13">
        <f t="shared" si="5"/>
        <v>0</v>
      </c>
      <c r="E10" s="13">
        <f t="shared" si="2"/>
        <v>0</v>
      </c>
      <c r="F10" s="13">
        <f t="shared" si="3"/>
        <v>1</v>
      </c>
      <c r="G10" s="13"/>
      <c r="H10" s="13"/>
      <c r="I10" s="13"/>
      <c r="J10" s="13"/>
      <c r="K10" s="13"/>
      <c r="L10" s="13"/>
      <c r="M10" s="13"/>
      <c r="N10" s="13">
        <v>0</v>
      </c>
      <c r="O10" s="13">
        <v>0</v>
      </c>
      <c r="P10" s="13">
        <v>0</v>
      </c>
      <c r="Q10" s="13">
        <v>0</v>
      </c>
      <c r="R10" s="5"/>
      <c r="S10" s="5"/>
      <c r="T10" s="5"/>
      <c r="U10" s="5"/>
      <c r="V10" s="5"/>
      <c r="W10" s="5"/>
      <c r="X10" s="5"/>
      <c r="Y10" s="5"/>
      <c r="Z10" s="5"/>
    </row>
    <row r="11" spans="1:26" ht="13.5" customHeight="1">
      <c r="A11" s="11">
        <f t="shared" si="4"/>
        <v>44938</v>
      </c>
      <c r="B11" s="12" t="str">
        <f t="shared" si="0"/>
        <v>Thu</v>
      </c>
      <c r="C11" s="13">
        <f t="shared" si="1"/>
        <v>0</v>
      </c>
      <c r="D11" s="13">
        <f t="shared" si="5"/>
        <v>0</v>
      </c>
      <c r="E11" s="13">
        <f t="shared" si="2"/>
        <v>0</v>
      </c>
      <c r="F11" s="13">
        <f t="shared" si="3"/>
        <v>1</v>
      </c>
      <c r="G11" s="13"/>
      <c r="H11" s="13"/>
      <c r="I11" s="13"/>
      <c r="J11" s="13"/>
      <c r="K11" s="13"/>
      <c r="L11" s="13"/>
      <c r="M11" s="13"/>
      <c r="N11" s="13">
        <v>0</v>
      </c>
      <c r="O11" s="13">
        <v>0</v>
      </c>
      <c r="P11" s="13">
        <v>0</v>
      </c>
      <c r="Q11" s="13">
        <v>0</v>
      </c>
      <c r="R11" s="5"/>
      <c r="S11" s="5"/>
      <c r="T11" s="5"/>
      <c r="U11" s="5"/>
      <c r="V11" s="5"/>
      <c r="W11" s="5"/>
      <c r="X11" s="5"/>
      <c r="Y11" s="5"/>
      <c r="Z11" s="5"/>
    </row>
    <row r="12" spans="1:26" ht="13.5" customHeight="1">
      <c r="A12" s="11">
        <f t="shared" si="4"/>
        <v>44939</v>
      </c>
      <c r="B12" s="12" t="str">
        <f t="shared" si="0"/>
        <v>Fri</v>
      </c>
      <c r="C12" s="13">
        <f t="shared" si="1"/>
        <v>0</v>
      </c>
      <c r="D12" s="13">
        <f t="shared" si="5"/>
        <v>0</v>
      </c>
      <c r="E12" s="13">
        <f t="shared" si="2"/>
        <v>0</v>
      </c>
      <c r="F12" s="13">
        <f t="shared" si="3"/>
        <v>1</v>
      </c>
      <c r="G12" s="13"/>
      <c r="H12" s="13"/>
      <c r="I12" s="13"/>
      <c r="J12" s="13"/>
      <c r="K12" s="13"/>
      <c r="L12" s="13"/>
      <c r="M12" s="13"/>
      <c r="N12" s="13">
        <v>0</v>
      </c>
      <c r="O12" s="13">
        <v>0</v>
      </c>
      <c r="P12" s="13">
        <v>0</v>
      </c>
      <c r="Q12" s="13">
        <v>0</v>
      </c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11">
        <f t="shared" si="4"/>
        <v>44942</v>
      </c>
      <c r="B13" s="12" t="str">
        <f t="shared" si="0"/>
        <v>Mon</v>
      </c>
      <c r="C13" s="13">
        <f t="shared" si="1"/>
        <v>0</v>
      </c>
      <c r="D13" s="13">
        <f t="shared" si="5"/>
        <v>0</v>
      </c>
      <c r="E13" s="13">
        <f t="shared" si="2"/>
        <v>0</v>
      </c>
      <c r="F13" s="13">
        <f t="shared" si="3"/>
        <v>1</v>
      </c>
      <c r="G13" s="13"/>
      <c r="H13" s="13"/>
      <c r="I13" s="13"/>
      <c r="J13" s="13"/>
      <c r="K13" s="13"/>
      <c r="L13" s="13"/>
      <c r="M13" s="13"/>
      <c r="N13" s="13">
        <v>0</v>
      </c>
      <c r="O13" s="13">
        <v>0</v>
      </c>
      <c r="P13" s="13">
        <v>0</v>
      </c>
      <c r="Q13" s="13">
        <v>0</v>
      </c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11">
        <f t="shared" si="4"/>
        <v>44943</v>
      </c>
      <c r="B14" s="12" t="str">
        <f t="shared" si="0"/>
        <v>Tue</v>
      </c>
      <c r="C14" s="13">
        <f t="shared" si="1"/>
        <v>0</v>
      </c>
      <c r="D14" s="13">
        <f t="shared" si="5"/>
        <v>0</v>
      </c>
      <c r="E14" s="13">
        <f t="shared" si="2"/>
        <v>0</v>
      </c>
      <c r="F14" s="13">
        <f t="shared" si="3"/>
        <v>1</v>
      </c>
      <c r="G14" s="13"/>
      <c r="H14" s="13"/>
      <c r="I14" s="13"/>
      <c r="J14" s="13"/>
      <c r="K14" s="13"/>
      <c r="L14" s="13"/>
      <c r="M14" s="13"/>
      <c r="N14" s="13">
        <v>0</v>
      </c>
      <c r="O14" s="13">
        <v>0</v>
      </c>
      <c r="P14" s="13">
        <v>0</v>
      </c>
      <c r="Q14" s="13">
        <v>0</v>
      </c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11">
        <f t="shared" si="4"/>
        <v>44944</v>
      </c>
      <c r="B15" s="12" t="str">
        <f t="shared" si="0"/>
        <v>Wed</v>
      </c>
      <c r="C15" s="13">
        <f t="shared" si="1"/>
        <v>0</v>
      </c>
      <c r="D15" s="13">
        <f t="shared" si="5"/>
        <v>0</v>
      </c>
      <c r="E15" s="13">
        <f t="shared" si="2"/>
        <v>0</v>
      </c>
      <c r="F15" s="13">
        <f t="shared" si="3"/>
        <v>1</v>
      </c>
      <c r="G15" s="13"/>
      <c r="H15" s="13"/>
      <c r="I15" s="13"/>
      <c r="J15" s="13"/>
      <c r="K15" s="13"/>
      <c r="L15" s="13"/>
      <c r="M15" s="13"/>
      <c r="N15" s="13">
        <v>0</v>
      </c>
      <c r="O15" s="13">
        <v>0</v>
      </c>
      <c r="P15" s="13">
        <v>0</v>
      </c>
      <c r="Q15" s="13">
        <v>0</v>
      </c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11">
        <f t="shared" si="4"/>
        <v>44945</v>
      </c>
      <c r="B16" s="12" t="str">
        <f t="shared" si="0"/>
        <v>Thu</v>
      </c>
      <c r="C16" s="13">
        <f t="shared" si="1"/>
        <v>0</v>
      </c>
      <c r="D16" s="13">
        <f t="shared" si="5"/>
        <v>0</v>
      </c>
      <c r="E16" s="13">
        <f t="shared" si="2"/>
        <v>0</v>
      </c>
      <c r="F16" s="13">
        <f t="shared" si="3"/>
        <v>1</v>
      </c>
      <c r="G16" s="13"/>
      <c r="H16" s="13"/>
      <c r="I16" s="13"/>
      <c r="J16" s="13"/>
      <c r="K16" s="13"/>
      <c r="L16" s="13"/>
      <c r="M16" s="13"/>
      <c r="N16" s="13">
        <v>0</v>
      </c>
      <c r="O16" s="13">
        <v>0</v>
      </c>
      <c r="P16" s="13">
        <v>0</v>
      </c>
      <c r="Q16" s="13">
        <v>0</v>
      </c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11">
        <f t="shared" si="4"/>
        <v>44946</v>
      </c>
      <c r="B17" s="12" t="str">
        <f t="shared" si="0"/>
        <v>Fri</v>
      </c>
      <c r="C17" s="13">
        <f t="shared" si="1"/>
        <v>0</v>
      </c>
      <c r="D17" s="13">
        <f t="shared" si="5"/>
        <v>0</v>
      </c>
      <c r="E17" s="13">
        <f t="shared" si="2"/>
        <v>0</v>
      </c>
      <c r="F17" s="13">
        <f t="shared" si="3"/>
        <v>1</v>
      </c>
      <c r="G17" s="13"/>
      <c r="H17" s="13"/>
      <c r="I17" s="13"/>
      <c r="J17" s="13"/>
      <c r="K17" s="13"/>
      <c r="L17" s="13"/>
      <c r="M17" s="13"/>
      <c r="N17" s="13">
        <v>0</v>
      </c>
      <c r="O17" s="13">
        <v>0</v>
      </c>
      <c r="P17" s="13">
        <v>0</v>
      </c>
      <c r="Q17" s="13">
        <v>0</v>
      </c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11">
        <f t="shared" si="4"/>
        <v>44949</v>
      </c>
      <c r="B18" s="12" t="str">
        <f t="shared" si="0"/>
        <v>Mon</v>
      </c>
      <c r="C18" s="13">
        <f t="shared" si="1"/>
        <v>0</v>
      </c>
      <c r="D18" s="13">
        <f t="shared" si="5"/>
        <v>0</v>
      </c>
      <c r="E18" s="13">
        <f t="shared" si="2"/>
        <v>0</v>
      </c>
      <c r="F18" s="13">
        <f t="shared" si="3"/>
        <v>1</v>
      </c>
      <c r="G18" s="13"/>
      <c r="H18" s="13"/>
      <c r="I18" s="13"/>
      <c r="J18" s="13"/>
      <c r="K18" s="13"/>
      <c r="L18" s="13"/>
      <c r="M18" s="13"/>
      <c r="N18" s="13">
        <v>0</v>
      </c>
      <c r="O18" s="13">
        <v>0</v>
      </c>
      <c r="P18" s="13">
        <v>0</v>
      </c>
      <c r="Q18" s="13">
        <v>0</v>
      </c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11">
        <f t="shared" si="4"/>
        <v>44950</v>
      </c>
      <c r="B19" s="12" t="str">
        <f t="shared" si="0"/>
        <v>Tue</v>
      </c>
      <c r="C19" s="13">
        <f t="shared" si="1"/>
        <v>0</v>
      </c>
      <c r="D19" s="13">
        <f t="shared" si="5"/>
        <v>0</v>
      </c>
      <c r="E19" s="13">
        <f t="shared" si="2"/>
        <v>0</v>
      </c>
      <c r="F19" s="13">
        <f t="shared" si="3"/>
        <v>1</v>
      </c>
      <c r="G19" s="13"/>
      <c r="H19" s="13"/>
      <c r="I19" s="13"/>
      <c r="J19" s="13"/>
      <c r="K19" s="13"/>
      <c r="L19" s="13"/>
      <c r="M19" s="13"/>
      <c r="N19" s="13">
        <v>0</v>
      </c>
      <c r="O19" s="13">
        <v>0</v>
      </c>
      <c r="P19" s="13">
        <v>0</v>
      </c>
      <c r="Q19" s="13">
        <v>0</v>
      </c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11">
        <f t="shared" si="4"/>
        <v>44951</v>
      </c>
      <c r="B20" s="12" t="str">
        <f t="shared" si="0"/>
        <v>Wed</v>
      </c>
      <c r="C20" s="13">
        <f t="shared" si="1"/>
        <v>0</v>
      </c>
      <c r="D20" s="13">
        <f t="shared" si="5"/>
        <v>0</v>
      </c>
      <c r="E20" s="13">
        <f t="shared" si="2"/>
        <v>0</v>
      </c>
      <c r="F20" s="13">
        <f t="shared" si="3"/>
        <v>1</v>
      </c>
      <c r="G20" s="13"/>
      <c r="H20" s="13"/>
      <c r="I20" s="13"/>
      <c r="J20" s="13"/>
      <c r="K20" s="13"/>
      <c r="L20" s="13"/>
      <c r="M20" s="13"/>
      <c r="N20" s="13">
        <v>0</v>
      </c>
      <c r="O20" s="13">
        <v>0</v>
      </c>
      <c r="P20" s="13">
        <v>0</v>
      </c>
      <c r="Q20" s="13">
        <v>0</v>
      </c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11">
        <f t="shared" si="4"/>
        <v>44952</v>
      </c>
      <c r="B21" s="12" t="str">
        <f t="shared" si="0"/>
        <v>Thu</v>
      </c>
      <c r="C21" s="13">
        <f t="shared" si="1"/>
        <v>0</v>
      </c>
      <c r="D21" s="13">
        <f t="shared" si="5"/>
        <v>0</v>
      </c>
      <c r="E21" s="13">
        <f t="shared" si="2"/>
        <v>0</v>
      </c>
      <c r="F21" s="13">
        <f t="shared" si="3"/>
        <v>1</v>
      </c>
      <c r="G21" s="13"/>
      <c r="H21" s="13"/>
      <c r="I21" s="13"/>
      <c r="J21" s="13"/>
      <c r="K21" s="13"/>
      <c r="L21" s="13"/>
      <c r="M21" s="13"/>
      <c r="N21" s="13">
        <v>0</v>
      </c>
      <c r="O21" s="13">
        <v>0</v>
      </c>
      <c r="P21" s="13">
        <v>0</v>
      </c>
      <c r="Q21" s="13">
        <v>0</v>
      </c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11">
        <f t="shared" si="4"/>
        <v>44953</v>
      </c>
      <c r="B22" s="12" t="str">
        <f t="shared" si="0"/>
        <v>Fri</v>
      </c>
      <c r="C22" s="13">
        <f t="shared" si="1"/>
        <v>0</v>
      </c>
      <c r="D22" s="13">
        <f t="shared" si="5"/>
        <v>0</v>
      </c>
      <c r="E22" s="13">
        <f t="shared" si="2"/>
        <v>0</v>
      </c>
      <c r="F22" s="13">
        <f t="shared" si="3"/>
        <v>1</v>
      </c>
      <c r="G22" s="13"/>
      <c r="H22" s="13"/>
      <c r="I22" s="13"/>
      <c r="J22" s="13"/>
      <c r="K22" s="13"/>
      <c r="L22" s="13"/>
      <c r="M22" s="13"/>
      <c r="N22" s="13">
        <v>0</v>
      </c>
      <c r="O22" s="13">
        <v>0</v>
      </c>
      <c r="P22" s="13">
        <v>0</v>
      </c>
      <c r="Q22" s="13">
        <v>0</v>
      </c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11">
        <f t="shared" si="4"/>
        <v>44956</v>
      </c>
      <c r="B23" s="12" t="str">
        <f t="shared" si="0"/>
        <v>Mon</v>
      </c>
      <c r="C23" s="13">
        <f t="shared" si="1"/>
        <v>0</v>
      </c>
      <c r="D23" s="13">
        <f t="shared" si="5"/>
        <v>0</v>
      </c>
      <c r="E23" s="13">
        <f t="shared" si="2"/>
        <v>0</v>
      </c>
      <c r="F23" s="13">
        <f t="shared" si="3"/>
        <v>1</v>
      </c>
      <c r="G23" s="13"/>
      <c r="H23" s="13"/>
      <c r="I23" s="13"/>
      <c r="J23" s="13"/>
      <c r="K23" s="13"/>
      <c r="L23" s="13"/>
      <c r="M23" s="13"/>
      <c r="N23" s="13">
        <v>0</v>
      </c>
      <c r="O23" s="13">
        <v>0</v>
      </c>
      <c r="P23" s="13">
        <v>0</v>
      </c>
      <c r="Q23" s="13">
        <v>0</v>
      </c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11">
        <f t="shared" si="4"/>
        <v>44957</v>
      </c>
      <c r="B24" s="12" t="str">
        <f t="shared" si="0"/>
        <v>Tue</v>
      </c>
      <c r="C24" s="13">
        <f t="shared" si="1"/>
        <v>0</v>
      </c>
      <c r="D24" s="13">
        <f t="shared" si="5"/>
        <v>0</v>
      </c>
      <c r="E24" s="13">
        <f t="shared" si="2"/>
        <v>0</v>
      </c>
      <c r="F24" s="13">
        <f t="shared" si="3"/>
        <v>1</v>
      </c>
      <c r="G24" s="13"/>
      <c r="H24" s="13"/>
      <c r="I24" s="13"/>
      <c r="J24" s="13"/>
      <c r="K24" s="13"/>
      <c r="L24" s="13"/>
      <c r="M24" s="13"/>
      <c r="N24" s="13">
        <v>0</v>
      </c>
      <c r="O24" s="13">
        <v>0</v>
      </c>
      <c r="P24" s="13">
        <v>0</v>
      </c>
      <c r="Q24" s="13">
        <v>0</v>
      </c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11">
        <f t="shared" si="4"/>
        <v>44958</v>
      </c>
      <c r="B25" s="12" t="str">
        <f t="shared" si="0"/>
        <v>Wed</v>
      </c>
      <c r="C25" s="13">
        <f t="shared" si="1"/>
        <v>0</v>
      </c>
      <c r="D25" s="13">
        <f t="shared" si="5"/>
        <v>0</v>
      </c>
      <c r="E25" s="13">
        <f t="shared" si="2"/>
        <v>0</v>
      </c>
      <c r="F25" s="13">
        <f t="shared" si="3"/>
        <v>1</v>
      </c>
      <c r="G25" s="13"/>
      <c r="H25" s="13"/>
      <c r="I25" s="13"/>
      <c r="J25" s="13"/>
      <c r="K25" s="13"/>
      <c r="L25" s="13"/>
      <c r="M25" s="13"/>
      <c r="N25" s="13">
        <v>0</v>
      </c>
      <c r="O25" s="13">
        <v>0</v>
      </c>
      <c r="P25" s="13">
        <v>0</v>
      </c>
      <c r="Q25" s="13">
        <v>0</v>
      </c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11">
        <f t="shared" si="4"/>
        <v>44959</v>
      </c>
      <c r="B26" s="12" t="str">
        <f t="shared" si="0"/>
        <v>Thu</v>
      </c>
      <c r="C26" s="13">
        <f t="shared" si="1"/>
        <v>0</v>
      </c>
      <c r="D26" s="13">
        <f t="shared" si="5"/>
        <v>0</v>
      </c>
      <c r="E26" s="13">
        <f t="shared" si="2"/>
        <v>0</v>
      </c>
      <c r="F26" s="13">
        <f t="shared" si="3"/>
        <v>1</v>
      </c>
      <c r="G26" s="13"/>
      <c r="H26" s="13"/>
      <c r="I26" s="13"/>
      <c r="J26" s="13"/>
      <c r="K26" s="13"/>
      <c r="L26" s="13"/>
      <c r="M26" s="13"/>
      <c r="N26" s="13">
        <v>0</v>
      </c>
      <c r="O26" s="13">
        <v>0</v>
      </c>
      <c r="P26" s="13">
        <v>0</v>
      </c>
      <c r="Q26" s="13">
        <v>0</v>
      </c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11">
        <f t="shared" si="4"/>
        <v>44960</v>
      </c>
      <c r="B27" s="12" t="str">
        <f t="shared" si="0"/>
        <v>Fri</v>
      </c>
      <c r="C27" s="13">
        <f t="shared" si="1"/>
        <v>0</v>
      </c>
      <c r="D27" s="13">
        <f t="shared" si="5"/>
        <v>0</v>
      </c>
      <c r="E27" s="13">
        <f t="shared" si="2"/>
        <v>0</v>
      </c>
      <c r="F27" s="13">
        <f t="shared" si="3"/>
        <v>1</v>
      </c>
      <c r="G27" s="13"/>
      <c r="H27" s="13"/>
      <c r="I27" s="13"/>
      <c r="J27" s="13"/>
      <c r="K27" s="13"/>
      <c r="L27" s="13"/>
      <c r="M27" s="13"/>
      <c r="N27" s="13">
        <v>0</v>
      </c>
      <c r="O27" s="13">
        <v>0</v>
      </c>
      <c r="P27" s="13">
        <v>0</v>
      </c>
      <c r="Q27" s="13">
        <v>0</v>
      </c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11">
        <f t="shared" si="4"/>
        <v>44963</v>
      </c>
      <c r="B28" s="12" t="str">
        <f t="shared" si="0"/>
        <v>Mon</v>
      </c>
      <c r="C28" s="13">
        <f t="shared" si="1"/>
        <v>0</v>
      </c>
      <c r="D28" s="13">
        <f t="shared" si="5"/>
        <v>0</v>
      </c>
      <c r="E28" s="13">
        <f t="shared" si="2"/>
        <v>0</v>
      </c>
      <c r="F28" s="13">
        <f t="shared" si="3"/>
        <v>1</v>
      </c>
      <c r="G28" s="13"/>
      <c r="H28" s="13"/>
      <c r="I28" s="13"/>
      <c r="J28" s="13"/>
      <c r="K28" s="13"/>
      <c r="L28" s="13"/>
      <c r="M28" s="13"/>
      <c r="N28" s="13">
        <v>0</v>
      </c>
      <c r="O28" s="13">
        <v>0</v>
      </c>
      <c r="P28" s="13">
        <v>0</v>
      </c>
      <c r="Q28" s="13">
        <v>0</v>
      </c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11">
        <f t="shared" si="4"/>
        <v>44964</v>
      </c>
      <c r="B29" s="12" t="str">
        <f t="shared" si="0"/>
        <v>Tue</v>
      </c>
      <c r="C29" s="13">
        <f t="shared" si="1"/>
        <v>0</v>
      </c>
      <c r="D29" s="13">
        <f t="shared" si="5"/>
        <v>0</v>
      </c>
      <c r="E29" s="13">
        <f t="shared" si="2"/>
        <v>0</v>
      </c>
      <c r="F29" s="13">
        <f t="shared" si="3"/>
        <v>1</v>
      </c>
      <c r="G29" s="14"/>
      <c r="H29" s="14"/>
      <c r="I29" s="14"/>
      <c r="J29" s="14"/>
      <c r="K29" s="14"/>
      <c r="L29" s="14"/>
      <c r="M29" s="14"/>
      <c r="N29" s="13">
        <v>0</v>
      </c>
      <c r="O29" s="13">
        <v>0</v>
      </c>
      <c r="P29" s="13">
        <v>0</v>
      </c>
      <c r="Q29" s="13">
        <v>0</v>
      </c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11">
        <f t="shared" si="4"/>
        <v>44965</v>
      </c>
      <c r="B30" s="12" t="str">
        <f t="shared" si="0"/>
        <v>Wed</v>
      </c>
      <c r="C30" s="13">
        <f t="shared" si="1"/>
        <v>0</v>
      </c>
      <c r="D30" s="13">
        <f t="shared" si="5"/>
        <v>0</v>
      </c>
      <c r="E30" s="13">
        <f t="shared" si="2"/>
        <v>0</v>
      </c>
      <c r="F30" s="13">
        <f t="shared" si="3"/>
        <v>1</v>
      </c>
      <c r="G30" s="14"/>
      <c r="H30" s="14"/>
      <c r="I30" s="14"/>
      <c r="J30" s="14"/>
      <c r="K30" s="14"/>
      <c r="L30" s="14"/>
      <c r="M30" s="14"/>
      <c r="N30" s="13">
        <v>0</v>
      </c>
      <c r="O30" s="13">
        <v>0</v>
      </c>
      <c r="P30" s="13">
        <v>0</v>
      </c>
      <c r="Q30" s="13">
        <v>0</v>
      </c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11">
        <f t="shared" si="4"/>
        <v>44966</v>
      </c>
      <c r="B31" s="12" t="str">
        <f t="shared" si="0"/>
        <v>Thu</v>
      </c>
      <c r="C31" s="13">
        <f t="shared" si="1"/>
        <v>0</v>
      </c>
      <c r="D31" s="13">
        <f t="shared" si="5"/>
        <v>0</v>
      </c>
      <c r="E31" s="13">
        <f t="shared" si="2"/>
        <v>0</v>
      </c>
      <c r="F31" s="13">
        <f t="shared" si="3"/>
        <v>1</v>
      </c>
      <c r="G31" s="14"/>
      <c r="H31" s="14"/>
      <c r="I31" s="14"/>
      <c r="J31" s="14"/>
      <c r="K31" s="14"/>
      <c r="L31" s="14"/>
      <c r="M31" s="14"/>
      <c r="N31" s="13">
        <v>0</v>
      </c>
      <c r="O31" s="13">
        <v>0</v>
      </c>
      <c r="P31" s="13">
        <v>0</v>
      </c>
      <c r="Q31" s="13">
        <v>0</v>
      </c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11">
        <f t="shared" si="4"/>
        <v>44967</v>
      </c>
      <c r="B32" s="12" t="str">
        <f t="shared" si="0"/>
        <v>Fri</v>
      </c>
      <c r="C32" s="13">
        <f t="shared" si="1"/>
        <v>0</v>
      </c>
      <c r="D32" s="13">
        <f t="shared" si="5"/>
        <v>0</v>
      </c>
      <c r="E32" s="13">
        <f t="shared" si="2"/>
        <v>0</v>
      </c>
      <c r="F32" s="13">
        <f t="shared" si="3"/>
        <v>1</v>
      </c>
      <c r="G32" s="14"/>
      <c r="H32" s="14"/>
      <c r="I32" s="14"/>
      <c r="J32" s="14"/>
      <c r="K32" s="14"/>
      <c r="L32" s="14"/>
      <c r="M32" s="14"/>
      <c r="N32" s="13">
        <v>0</v>
      </c>
      <c r="O32" s="13">
        <v>0</v>
      </c>
      <c r="P32" s="13">
        <v>0</v>
      </c>
      <c r="Q32" s="13">
        <v>0</v>
      </c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11">
        <f t="shared" si="4"/>
        <v>44970</v>
      </c>
      <c r="B33" s="12" t="str">
        <f t="shared" si="0"/>
        <v>Mon</v>
      </c>
      <c r="C33" s="13">
        <f t="shared" si="1"/>
        <v>0</v>
      </c>
      <c r="D33" s="13">
        <f t="shared" si="5"/>
        <v>0</v>
      </c>
      <c r="E33" s="13">
        <f t="shared" si="2"/>
        <v>0</v>
      </c>
      <c r="F33" s="13">
        <f t="shared" si="3"/>
        <v>1</v>
      </c>
      <c r="G33" s="14"/>
      <c r="H33" s="14"/>
      <c r="I33" s="14"/>
      <c r="J33" s="14"/>
      <c r="K33" s="14"/>
      <c r="L33" s="14"/>
      <c r="M33" s="14"/>
      <c r="N33" s="14"/>
      <c r="O33" s="13">
        <v>0</v>
      </c>
      <c r="P33" s="13">
        <v>0</v>
      </c>
      <c r="Q33" s="13">
        <v>0</v>
      </c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11">
        <f t="shared" si="4"/>
        <v>44971</v>
      </c>
      <c r="B34" s="12" t="str">
        <f t="shared" si="0"/>
        <v>Tue</v>
      </c>
      <c r="C34" s="13">
        <f t="shared" si="1"/>
        <v>0</v>
      </c>
      <c r="D34" s="13">
        <f t="shared" si="5"/>
        <v>0</v>
      </c>
      <c r="E34" s="13">
        <f t="shared" si="2"/>
        <v>0</v>
      </c>
      <c r="F34" s="13">
        <f t="shared" si="3"/>
        <v>1</v>
      </c>
      <c r="G34" s="14"/>
      <c r="H34" s="14"/>
      <c r="I34" s="14"/>
      <c r="J34" s="14"/>
      <c r="K34" s="14"/>
      <c r="L34" s="14"/>
      <c r="M34" s="14"/>
      <c r="N34" s="14"/>
      <c r="O34" s="13">
        <v>0</v>
      </c>
      <c r="P34" s="13">
        <v>0</v>
      </c>
      <c r="Q34" s="13">
        <v>0</v>
      </c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11">
        <f t="shared" si="4"/>
        <v>44972</v>
      </c>
      <c r="B35" s="12" t="str">
        <f t="shared" si="0"/>
        <v>Wed</v>
      </c>
      <c r="C35" s="13">
        <f t="shared" si="1"/>
        <v>0</v>
      </c>
      <c r="D35" s="13">
        <f t="shared" si="5"/>
        <v>0</v>
      </c>
      <c r="E35" s="13">
        <f t="shared" si="2"/>
        <v>0</v>
      </c>
      <c r="F35" s="13">
        <f t="shared" si="3"/>
        <v>1</v>
      </c>
      <c r="G35" s="14"/>
      <c r="H35" s="14"/>
      <c r="I35" s="14"/>
      <c r="J35" s="14"/>
      <c r="K35" s="14"/>
      <c r="L35" s="14"/>
      <c r="M35" s="14"/>
      <c r="N35" s="14"/>
      <c r="O35" s="13">
        <v>0</v>
      </c>
      <c r="P35" s="13">
        <v>0</v>
      </c>
      <c r="Q35" s="13">
        <v>0</v>
      </c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11">
        <f t="shared" si="4"/>
        <v>44973</v>
      </c>
      <c r="B36" s="12" t="str">
        <f t="shared" si="0"/>
        <v>Thu</v>
      </c>
      <c r="C36" s="13">
        <f t="shared" si="1"/>
        <v>0</v>
      </c>
      <c r="D36" s="13">
        <f t="shared" si="5"/>
        <v>0</v>
      </c>
      <c r="E36" s="13">
        <f t="shared" si="2"/>
        <v>0</v>
      </c>
      <c r="F36" s="13">
        <f t="shared" si="3"/>
        <v>1</v>
      </c>
      <c r="G36" s="14"/>
      <c r="H36" s="14"/>
      <c r="I36" s="14"/>
      <c r="J36" s="14"/>
      <c r="K36" s="14"/>
      <c r="L36" s="14"/>
      <c r="M36" s="14"/>
      <c r="N36" s="14"/>
      <c r="O36" s="13">
        <v>0</v>
      </c>
      <c r="P36" s="13">
        <v>0</v>
      </c>
      <c r="Q36" s="13">
        <v>0</v>
      </c>
      <c r="R36" s="5"/>
      <c r="S36" s="5"/>
      <c r="T36" s="5"/>
      <c r="U36" s="5"/>
      <c r="V36" s="5"/>
      <c r="W36" s="5"/>
      <c r="X36" s="5"/>
      <c r="Y36" s="5"/>
      <c r="Z36" s="5"/>
    </row>
    <row r="37" spans="1:26" ht="13.5" customHeight="1">
      <c r="A37" s="11">
        <f t="shared" si="4"/>
        <v>44974</v>
      </c>
      <c r="B37" s="12" t="str">
        <f t="shared" si="0"/>
        <v>Fri</v>
      </c>
      <c r="C37" s="13">
        <f t="shared" si="1"/>
        <v>0</v>
      </c>
      <c r="D37" s="13">
        <f t="shared" si="5"/>
        <v>0</v>
      </c>
      <c r="E37" s="13">
        <f t="shared" si="2"/>
        <v>0</v>
      </c>
      <c r="F37" s="13">
        <f t="shared" si="3"/>
        <v>1</v>
      </c>
      <c r="G37" s="14"/>
      <c r="H37" s="14"/>
      <c r="I37" s="14"/>
      <c r="J37" s="14"/>
      <c r="K37" s="14"/>
      <c r="L37" s="14"/>
      <c r="M37" s="14"/>
      <c r="N37" s="14"/>
      <c r="O37" s="13">
        <v>0</v>
      </c>
      <c r="P37" s="13">
        <v>0</v>
      </c>
      <c r="Q37" s="13">
        <v>0</v>
      </c>
      <c r="R37" s="5"/>
      <c r="S37" s="5"/>
      <c r="T37" s="5"/>
      <c r="U37" s="5"/>
      <c r="V37" s="5"/>
      <c r="W37" s="5"/>
      <c r="X37" s="5"/>
      <c r="Y37" s="5"/>
      <c r="Z37" s="5"/>
    </row>
    <row r="38" spans="1:26" ht="13.5" customHeight="1">
      <c r="A38" s="11">
        <f t="shared" si="4"/>
        <v>44977</v>
      </c>
      <c r="B38" s="12" t="str">
        <f t="shared" si="0"/>
        <v>Mon</v>
      </c>
      <c r="C38" s="13">
        <f t="shared" si="1"/>
        <v>0</v>
      </c>
      <c r="D38" s="13">
        <f t="shared" si="5"/>
        <v>0</v>
      </c>
      <c r="E38" s="13">
        <f t="shared" si="2"/>
        <v>0</v>
      </c>
      <c r="F38" s="13">
        <f t="shared" si="3"/>
        <v>1</v>
      </c>
      <c r="G38" s="14"/>
      <c r="H38" s="14"/>
      <c r="I38" s="14"/>
      <c r="J38" s="14"/>
      <c r="K38" s="14"/>
      <c r="L38" s="14"/>
      <c r="M38" s="14"/>
      <c r="N38" s="14"/>
      <c r="O38" s="13">
        <v>0</v>
      </c>
      <c r="P38" s="13">
        <v>0</v>
      </c>
      <c r="Q38" s="13">
        <v>0</v>
      </c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11">
        <f t="shared" si="4"/>
        <v>44978</v>
      </c>
      <c r="B39" s="12" t="str">
        <f t="shared" si="0"/>
        <v>Tue</v>
      </c>
      <c r="C39" s="13">
        <f t="shared" si="1"/>
        <v>0</v>
      </c>
      <c r="D39" s="13">
        <f t="shared" si="5"/>
        <v>0</v>
      </c>
      <c r="E39" s="13">
        <f t="shared" si="2"/>
        <v>0</v>
      </c>
      <c r="F39" s="13">
        <f t="shared" si="3"/>
        <v>1</v>
      </c>
      <c r="G39" s="14"/>
      <c r="H39" s="14"/>
      <c r="I39" s="14"/>
      <c r="J39" s="14"/>
      <c r="K39" s="14"/>
      <c r="L39" s="14"/>
      <c r="M39" s="14"/>
      <c r="N39" s="14"/>
      <c r="O39" s="13">
        <v>0</v>
      </c>
      <c r="P39" s="13">
        <v>0</v>
      </c>
      <c r="Q39" s="13">
        <v>0</v>
      </c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11">
        <f t="shared" si="4"/>
        <v>44979</v>
      </c>
      <c r="B40" s="12" t="str">
        <f t="shared" si="0"/>
        <v>Wed</v>
      </c>
      <c r="C40" s="13">
        <f t="shared" si="1"/>
        <v>0</v>
      </c>
      <c r="D40" s="13">
        <f t="shared" si="5"/>
        <v>0</v>
      </c>
      <c r="E40" s="13">
        <f t="shared" si="2"/>
        <v>0</v>
      </c>
      <c r="F40" s="13">
        <f t="shared" si="3"/>
        <v>1</v>
      </c>
      <c r="G40" s="14"/>
      <c r="H40" s="14"/>
      <c r="I40" s="14"/>
      <c r="J40" s="14"/>
      <c r="K40" s="14"/>
      <c r="L40" s="14"/>
      <c r="M40" s="14"/>
      <c r="N40" s="14"/>
      <c r="O40" s="13">
        <v>0</v>
      </c>
      <c r="P40" s="13">
        <v>0</v>
      </c>
      <c r="Q40" s="13">
        <v>0</v>
      </c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11">
        <f t="shared" si="4"/>
        <v>44980</v>
      </c>
      <c r="B41" s="12" t="str">
        <f t="shared" si="0"/>
        <v>Thu</v>
      </c>
      <c r="C41" s="13">
        <f t="shared" si="1"/>
        <v>0</v>
      </c>
      <c r="D41" s="13">
        <f t="shared" si="5"/>
        <v>0</v>
      </c>
      <c r="E41" s="13">
        <f t="shared" si="2"/>
        <v>0</v>
      </c>
      <c r="F41" s="13">
        <f t="shared" si="3"/>
        <v>1</v>
      </c>
      <c r="G41" s="14"/>
      <c r="H41" s="14"/>
      <c r="I41" s="14"/>
      <c r="J41" s="14"/>
      <c r="K41" s="14"/>
      <c r="L41" s="14"/>
      <c r="M41" s="14"/>
      <c r="N41" s="14"/>
      <c r="O41" s="13">
        <v>0</v>
      </c>
      <c r="P41" s="13">
        <v>0</v>
      </c>
      <c r="Q41" s="13">
        <v>0</v>
      </c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11">
        <f t="shared" si="4"/>
        <v>44981</v>
      </c>
      <c r="B42" s="12" t="str">
        <f t="shared" si="0"/>
        <v>Fri</v>
      </c>
      <c r="C42" s="13">
        <f t="shared" si="1"/>
        <v>0</v>
      </c>
      <c r="D42" s="13">
        <f t="shared" si="5"/>
        <v>0</v>
      </c>
      <c r="E42" s="13">
        <f t="shared" si="2"/>
        <v>0</v>
      </c>
      <c r="F42" s="13">
        <f t="shared" si="3"/>
        <v>1</v>
      </c>
      <c r="G42" s="14"/>
      <c r="H42" s="14"/>
      <c r="I42" s="14"/>
      <c r="J42" s="14"/>
      <c r="K42" s="14"/>
      <c r="L42" s="14"/>
      <c r="M42" s="14"/>
      <c r="N42" s="14"/>
      <c r="O42" s="13">
        <v>0</v>
      </c>
      <c r="P42" s="13">
        <v>0</v>
      </c>
      <c r="Q42" s="13">
        <v>0</v>
      </c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11">
        <f t="shared" si="4"/>
        <v>44984</v>
      </c>
      <c r="B43" s="12" t="str">
        <f t="shared" si="0"/>
        <v>Mon</v>
      </c>
      <c r="C43" s="13">
        <f t="shared" si="1"/>
        <v>0</v>
      </c>
      <c r="D43" s="13">
        <f t="shared" si="5"/>
        <v>0</v>
      </c>
      <c r="E43" s="13">
        <f t="shared" si="2"/>
        <v>0</v>
      </c>
      <c r="F43" s="13">
        <f t="shared" si="3"/>
        <v>1</v>
      </c>
      <c r="G43" s="14"/>
      <c r="H43" s="14"/>
      <c r="I43" s="14"/>
      <c r="J43" s="14"/>
      <c r="K43" s="14"/>
      <c r="L43" s="14"/>
      <c r="M43" s="14"/>
      <c r="N43" s="14"/>
      <c r="O43" s="13">
        <v>0</v>
      </c>
      <c r="P43" s="13">
        <v>0</v>
      </c>
      <c r="Q43" s="13">
        <v>0</v>
      </c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11">
        <f t="shared" si="4"/>
        <v>44985</v>
      </c>
      <c r="B44" s="12" t="str">
        <f t="shared" si="0"/>
        <v>Tue</v>
      </c>
      <c r="C44" s="13">
        <f t="shared" si="1"/>
        <v>0</v>
      </c>
      <c r="D44" s="13">
        <f t="shared" si="5"/>
        <v>0</v>
      </c>
      <c r="E44" s="13">
        <f t="shared" si="2"/>
        <v>0</v>
      </c>
      <c r="F44" s="13">
        <f t="shared" si="3"/>
        <v>1</v>
      </c>
      <c r="G44" s="13"/>
      <c r="H44" s="13"/>
      <c r="I44" s="13"/>
      <c r="J44" s="13"/>
      <c r="K44" s="13"/>
      <c r="L44" s="13"/>
      <c r="M44" s="13"/>
      <c r="N44" s="13"/>
      <c r="O44" s="13">
        <v>0</v>
      </c>
      <c r="P44" s="13">
        <v>0</v>
      </c>
      <c r="Q44" s="13">
        <v>0</v>
      </c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11">
        <f t="shared" si="4"/>
        <v>44986</v>
      </c>
      <c r="B45" s="12" t="str">
        <f t="shared" si="0"/>
        <v>Wed</v>
      </c>
      <c r="C45" s="13">
        <f t="shared" si="1"/>
        <v>0</v>
      </c>
      <c r="D45" s="13">
        <f t="shared" si="5"/>
        <v>0</v>
      </c>
      <c r="E45" s="13">
        <f t="shared" si="2"/>
        <v>0</v>
      </c>
      <c r="F45" s="13">
        <f t="shared" si="3"/>
        <v>1</v>
      </c>
      <c r="G45" s="13"/>
      <c r="H45" s="13"/>
      <c r="I45" s="13"/>
      <c r="J45" s="13"/>
      <c r="K45" s="13"/>
      <c r="L45" s="13"/>
      <c r="M45" s="13"/>
      <c r="N45" s="13"/>
      <c r="O45" s="13">
        <v>0</v>
      </c>
      <c r="P45" s="13">
        <v>0</v>
      </c>
      <c r="Q45" s="13">
        <v>0</v>
      </c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11">
        <f t="shared" si="4"/>
        <v>44987</v>
      </c>
      <c r="B46" s="12" t="str">
        <f t="shared" si="0"/>
        <v>Thu</v>
      </c>
      <c r="C46" s="13">
        <f t="shared" si="1"/>
        <v>0</v>
      </c>
      <c r="D46" s="13">
        <f t="shared" si="5"/>
        <v>0</v>
      </c>
      <c r="E46" s="13">
        <f t="shared" si="2"/>
        <v>0</v>
      </c>
      <c r="F46" s="13">
        <f t="shared" si="3"/>
        <v>1</v>
      </c>
      <c r="G46" s="13"/>
      <c r="H46" s="13"/>
      <c r="I46" s="13"/>
      <c r="J46" s="13"/>
      <c r="K46" s="13"/>
      <c r="L46" s="13"/>
      <c r="M46" s="13"/>
      <c r="N46" s="13"/>
      <c r="O46" s="13">
        <v>0</v>
      </c>
      <c r="P46" s="13">
        <v>0</v>
      </c>
      <c r="Q46" s="13">
        <v>0</v>
      </c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11">
        <f t="shared" si="4"/>
        <v>44988</v>
      </c>
      <c r="B47" s="12" t="str">
        <f t="shared" si="0"/>
        <v>Fri</v>
      </c>
      <c r="C47" s="13">
        <f t="shared" si="1"/>
        <v>0</v>
      </c>
      <c r="D47" s="13">
        <f t="shared" si="5"/>
        <v>0</v>
      </c>
      <c r="E47" s="13">
        <f t="shared" si="2"/>
        <v>0</v>
      </c>
      <c r="F47" s="13">
        <f t="shared" si="3"/>
        <v>1</v>
      </c>
      <c r="G47" s="13"/>
      <c r="H47" s="13"/>
      <c r="I47" s="13"/>
      <c r="J47" s="13"/>
      <c r="K47" s="13"/>
      <c r="L47" s="13"/>
      <c r="M47" s="13"/>
      <c r="N47" s="13"/>
      <c r="O47" s="13">
        <v>0</v>
      </c>
      <c r="P47" s="13">
        <v>0</v>
      </c>
      <c r="Q47" s="13">
        <v>0</v>
      </c>
      <c r="R47" s="5"/>
      <c r="S47" s="5"/>
      <c r="T47" s="5"/>
      <c r="U47" s="5"/>
      <c r="V47" s="5"/>
      <c r="W47" s="5"/>
      <c r="X47" s="5"/>
      <c r="Y47" s="5"/>
      <c r="Z47" s="5"/>
    </row>
    <row r="48" spans="1:26" ht="13.5" customHeight="1">
      <c r="A48" s="11">
        <f t="shared" si="4"/>
        <v>44991</v>
      </c>
      <c r="B48" s="12" t="str">
        <f t="shared" si="0"/>
        <v>Mon</v>
      </c>
      <c r="C48" s="13">
        <f t="shared" si="1"/>
        <v>0</v>
      </c>
      <c r="D48" s="13">
        <f t="shared" si="5"/>
        <v>0</v>
      </c>
      <c r="E48" s="13">
        <f t="shared" si="2"/>
        <v>0</v>
      </c>
      <c r="F48" s="13">
        <f t="shared" si="3"/>
        <v>1</v>
      </c>
      <c r="G48" s="13"/>
      <c r="H48" s="13"/>
      <c r="I48" s="13"/>
      <c r="J48" s="13"/>
      <c r="K48" s="13"/>
      <c r="L48" s="13"/>
      <c r="M48" s="13"/>
      <c r="N48" s="13"/>
      <c r="O48" s="13">
        <v>0</v>
      </c>
      <c r="P48" s="13">
        <v>0</v>
      </c>
      <c r="Q48" s="13">
        <v>0</v>
      </c>
      <c r="R48" s="5"/>
      <c r="S48" s="5"/>
      <c r="T48" s="5"/>
      <c r="U48" s="5"/>
      <c r="V48" s="5"/>
      <c r="W48" s="5"/>
      <c r="X48" s="5"/>
      <c r="Y48" s="5"/>
      <c r="Z48" s="5"/>
    </row>
    <row r="49" spans="1:26" ht="13.5" customHeight="1">
      <c r="A49" s="11">
        <f t="shared" si="4"/>
        <v>44992</v>
      </c>
      <c r="B49" s="12" t="str">
        <f t="shared" si="0"/>
        <v>Tue</v>
      </c>
      <c r="C49" s="13">
        <f t="shared" si="1"/>
        <v>0</v>
      </c>
      <c r="D49" s="13">
        <f t="shared" si="5"/>
        <v>0</v>
      </c>
      <c r="E49" s="13">
        <f t="shared" si="2"/>
        <v>0</v>
      </c>
      <c r="F49" s="13">
        <f t="shared" si="3"/>
        <v>1</v>
      </c>
      <c r="G49" s="13"/>
      <c r="H49" s="13"/>
      <c r="I49" s="13"/>
      <c r="J49" s="13"/>
      <c r="K49" s="13"/>
      <c r="L49" s="13"/>
      <c r="M49" s="13"/>
      <c r="N49" s="13"/>
      <c r="O49" s="13">
        <v>0</v>
      </c>
      <c r="P49" s="13">
        <v>0</v>
      </c>
      <c r="Q49" s="13">
        <v>0</v>
      </c>
      <c r="R49" s="5"/>
      <c r="S49" s="5"/>
      <c r="T49" s="5"/>
      <c r="U49" s="5"/>
      <c r="V49" s="5"/>
      <c r="W49" s="5"/>
      <c r="X49" s="5"/>
      <c r="Y49" s="5"/>
      <c r="Z49" s="5"/>
    </row>
    <row r="50" spans="1:26" ht="13.5" customHeight="1">
      <c r="A50" s="11">
        <f t="shared" si="4"/>
        <v>44993</v>
      </c>
      <c r="B50" s="12" t="str">
        <f t="shared" si="0"/>
        <v>Wed</v>
      </c>
      <c r="C50" s="13">
        <f t="shared" si="1"/>
        <v>0</v>
      </c>
      <c r="D50" s="13">
        <f t="shared" si="5"/>
        <v>0</v>
      </c>
      <c r="E50" s="13">
        <f t="shared" si="2"/>
        <v>0</v>
      </c>
      <c r="F50" s="13">
        <f t="shared" si="3"/>
        <v>1</v>
      </c>
      <c r="G50" s="13"/>
      <c r="H50" s="13"/>
      <c r="I50" s="13"/>
      <c r="J50" s="13"/>
      <c r="K50" s="13"/>
      <c r="L50" s="13"/>
      <c r="M50" s="13"/>
      <c r="N50" s="13"/>
      <c r="O50" s="13">
        <v>0</v>
      </c>
      <c r="P50" s="13">
        <v>0</v>
      </c>
      <c r="Q50" s="13">
        <v>0</v>
      </c>
      <c r="R50" s="5"/>
      <c r="S50" s="5"/>
      <c r="T50" s="5"/>
      <c r="U50" s="5"/>
      <c r="V50" s="5"/>
      <c r="W50" s="5"/>
      <c r="X50" s="5"/>
      <c r="Y50" s="5"/>
      <c r="Z50" s="5"/>
    </row>
    <row r="51" spans="1:26" ht="13.5" customHeight="1">
      <c r="A51" s="11">
        <f t="shared" si="4"/>
        <v>44994</v>
      </c>
      <c r="B51" s="12" t="str">
        <f t="shared" si="0"/>
        <v>Thu</v>
      </c>
      <c r="C51" s="13">
        <f t="shared" si="1"/>
        <v>0</v>
      </c>
      <c r="D51" s="13">
        <f t="shared" si="5"/>
        <v>0</v>
      </c>
      <c r="E51" s="13">
        <f t="shared" si="2"/>
        <v>0</v>
      </c>
      <c r="F51" s="13">
        <f t="shared" si="3"/>
        <v>1</v>
      </c>
      <c r="G51" s="13"/>
      <c r="H51" s="13"/>
      <c r="I51" s="13"/>
      <c r="J51" s="13"/>
      <c r="K51" s="13"/>
      <c r="L51" s="13"/>
      <c r="M51" s="13"/>
      <c r="N51" s="13"/>
      <c r="O51" s="13">
        <v>0</v>
      </c>
      <c r="P51" s="13">
        <v>0</v>
      </c>
      <c r="Q51" s="13">
        <v>0</v>
      </c>
      <c r="R51" s="5"/>
      <c r="S51" s="5"/>
      <c r="T51" s="5"/>
      <c r="U51" s="5"/>
      <c r="V51" s="5"/>
      <c r="W51" s="5"/>
      <c r="X51" s="5"/>
      <c r="Y51" s="5"/>
      <c r="Z51" s="5"/>
    </row>
    <row r="52" spans="1:26" ht="13.5" customHeight="1">
      <c r="A52" s="11">
        <f t="shared" si="4"/>
        <v>44995</v>
      </c>
      <c r="B52" s="12" t="str">
        <f t="shared" si="0"/>
        <v>Fri</v>
      </c>
      <c r="C52" s="13">
        <f t="shared" si="1"/>
        <v>0</v>
      </c>
      <c r="D52" s="13">
        <f t="shared" si="5"/>
        <v>0</v>
      </c>
      <c r="E52" s="13">
        <f t="shared" si="2"/>
        <v>0</v>
      </c>
      <c r="F52" s="13">
        <f t="shared" si="3"/>
        <v>1</v>
      </c>
      <c r="G52" s="13"/>
      <c r="H52" s="13"/>
      <c r="I52" s="13"/>
      <c r="J52" s="13"/>
      <c r="K52" s="13"/>
      <c r="L52" s="13"/>
      <c r="M52" s="13"/>
      <c r="N52" s="13"/>
      <c r="O52" s="13">
        <v>0</v>
      </c>
      <c r="P52" s="13">
        <v>0</v>
      </c>
      <c r="Q52" s="13">
        <v>0</v>
      </c>
      <c r="R52" s="5"/>
      <c r="S52" s="5"/>
      <c r="T52" s="5"/>
      <c r="U52" s="5"/>
      <c r="V52" s="5"/>
      <c r="W52" s="5"/>
      <c r="X52" s="5"/>
      <c r="Y52" s="5"/>
      <c r="Z52" s="5"/>
    </row>
    <row r="53" spans="1:26" ht="13.5" customHeight="1">
      <c r="A53" s="11">
        <f t="shared" si="4"/>
        <v>44998</v>
      </c>
      <c r="B53" s="12" t="str">
        <f t="shared" si="0"/>
        <v>Mon</v>
      </c>
      <c r="C53" s="13">
        <f t="shared" si="1"/>
        <v>0</v>
      </c>
      <c r="D53" s="13">
        <f t="shared" si="5"/>
        <v>0</v>
      </c>
      <c r="E53" s="13">
        <f t="shared" si="2"/>
        <v>0</v>
      </c>
      <c r="F53" s="13">
        <f t="shared" si="3"/>
        <v>1</v>
      </c>
      <c r="G53" s="13"/>
      <c r="H53" s="13"/>
      <c r="I53" s="13"/>
      <c r="J53" s="13"/>
      <c r="K53" s="13"/>
      <c r="L53" s="13"/>
      <c r="M53" s="13"/>
      <c r="N53" s="13"/>
      <c r="O53" s="13">
        <v>0</v>
      </c>
      <c r="P53" s="13">
        <v>0</v>
      </c>
      <c r="Q53" s="13">
        <v>0</v>
      </c>
      <c r="R53" s="5"/>
      <c r="S53" s="5"/>
      <c r="T53" s="5"/>
      <c r="U53" s="5"/>
      <c r="V53" s="5"/>
      <c r="W53" s="5"/>
      <c r="X53" s="5"/>
      <c r="Y53" s="5"/>
      <c r="Z53" s="5"/>
    </row>
    <row r="54" spans="1:26" ht="13.5" customHeight="1">
      <c r="A54" s="11">
        <f t="shared" si="4"/>
        <v>44999</v>
      </c>
      <c r="B54" s="12" t="str">
        <f t="shared" si="0"/>
        <v>Tue</v>
      </c>
      <c r="C54" s="13">
        <f t="shared" si="1"/>
        <v>0</v>
      </c>
      <c r="D54" s="13">
        <f t="shared" si="5"/>
        <v>0</v>
      </c>
      <c r="E54" s="13">
        <f t="shared" si="2"/>
        <v>0</v>
      </c>
      <c r="F54" s="13">
        <f t="shared" si="3"/>
        <v>1</v>
      </c>
      <c r="G54" s="13"/>
      <c r="H54" s="13"/>
      <c r="I54" s="13"/>
      <c r="J54" s="13"/>
      <c r="K54" s="13"/>
      <c r="L54" s="13"/>
      <c r="M54" s="13"/>
      <c r="N54" s="13"/>
      <c r="O54" s="13">
        <v>0</v>
      </c>
      <c r="P54" s="13">
        <v>0</v>
      </c>
      <c r="Q54" s="13">
        <v>0</v>
      </c>
      <c r="R54" s="5"/>
      <c r="S54" s="5"/>
      <c r="T54" s="5"/>
      <c r="U54" s="5"/>
      <c r="V54" s="5"/>
      <c r="W54" s="5"/>
      <c r="X54" s="5"/>
      <c r="Y54" s="5"/>
      <c r="Z54" s="5"/>
    </row>
    <row r="55" spans="1:26" ht="13.5" customHeight="1">
      <c r="A55" s="11">
        <f t="shared" si="4"/>
        <v>45000</v>
      </c>
      <c r="B55" s="12" t="str">
        <f t="shared" si="0"/>
        <v>Wed</v>
      </c>
      <c r="C55" s="13">
        <f t="shared" si="1"/>
        <v>0</v>
      </c>
      <c r="D55" s="13">
        <f t="shared" si="5"/>
        <v>0</v>
      </c>
      <c r="E55" s="13">
        <f t="shared" si="2"/>
        <v>0</v>
      </c>
      <c r="F55" s="13">
        <f t="shared" si="3"/>
        <v>1</v>
      </c>
      <c r="G55" s="13"/>
      <c r="H55" s="13"/>
      <c r="I55" s="13"/>
      <c r="J55" s="13"/>
      <c r="K55" s="13"/>
      <c r="L55" s="13"/>
      <c r="M55" s="13"/>
      <c r="N55" s="13"/>
      <c r="O55" s="13">
        <v>0</v>
      </c>
      <c r="P55" s="13">
        <v>0</v>
      </c>
      <c r="Q55" s="13">
        <v>0</v>
      </c>
      <c r="R55" s="5"/>
      <c r="S55" s="5"/>
      <c r="T55" s="5"/>
      <c r="U55" s="5"/>
      <c r="V55" s="5"/>
      <c r="W55" s="5"/>
      <c r="X55" s="5"/>
      <c r="Y55" s="5"/>
      <c r="Z55" s="5"/>
    </row>
    <row r="56" spans="1:26" ht="13.5" customHeight="1">
      <c r="A56" s="11">
        <f t="shared" si="4"/>
        <v>45001</v>
      </c>
      <c r="B56" s="12" t="str">
        <f t="shared" si="0"/>
        <v>Thu</v>
      </c>
      <c r="C56" s="13">
        <f t="shared" si="1"/>
        <v>0</v>
      </c>
      <c r="D56" s="13">
        <f t="shared" si="5"/>
        <v>0</v>
      </c>
      <c r="E56" s="13">
        <f t="shared" si="2"/>
        <v>0</v>
      </c>
      <c r="F56" s="13">
        <f t="shared" si="3"/>
        <v>1</v>
      </c>
      <c r="G56" s="13"/>
      <c r="H56" s="13"/>
      <c r="I56" s="13"/>
      <c r="J56" s="13"/>
      <c r="K56" s="13"/>
      <c r="L56" s="13"/>
      <c r="M56" s="13"/>
      <c r="N56" s="13"/>
      <c r="O56" s="13">
        <v>0</v>
      </c>
      <c r="P56" s="13">
        <v>0</v>
      </c>
      <c r="Q56" s="13">
        <v>0</v>
      </c>
      <c r="R56" s="5"/>
      <c r="S56" s="5"/>
      <c r="T56" s="5"/>
      <c r="U56" s="5"/>
      <c r="V56" s="5"/>
      <c r="W56" s="5"/>
      <c r="X56" s="5"/>
      <c r="Y56" s="5"/>
      <c r="Z56" s="5"/>
    </row>
    <row r="57" spans="1:26" ht="13.5" customHeight="1">
      <c r="A57" s="11">
        <f t="shared" si="4"/>
        <v>45002</v>
      </c>
      <c r="B57" s="12" t="str">
        <f t="shared" si="0"/>
        <v>Fri</v>
      </c>
      <c r="C57" s="13">
        <f t="shared" si="1"/>
        <v>0</v>
      </c>
      <c r="D57" s="13">
        <f t="shared" si="5"/>
        <v>0</v>
      </c>
      <c r="E57" s="13">
        <f t="shared" si="2"/>
        <v>0</v>
      </c>
      <c r="F57" s="13">
        <f t="shared" si="3"/>
        <v>1</v>
      </c>
      <c r="G57" s="13"/>
      <c r="H57" s="13"/>
      <c r="I57" s="13"/>
      <c r="J57" s="13"/>
      <c r="K57" s="13"/>
      <c r="L57" s="13"/>
      <c r="M57" s="13"/>
      <c r="N57" s="13"/>
      <c r="O57" s="13">
        <v>0</v>
      </c>
      <c r="P57" s="13">
        <v>0</v>
      </c>
      <c r="Q57" s="13">
        <v>0</v>
      </c>
      <c r="R57" s="5"/>
      <c r="S57" s="5"/>
      <c r="T57" s="5"/>
      <c r="U57" s="5"/>
      <c r="V57" s="5"/>
      <c r="W57" s="5"/>
      <c r="X57" s="5"/>
      <c r="Y57" s="5"/>
      <c r="Z57" s="5"/>
    </row>
    <row r="58" spans="1:26" ht="13.5" customHeight="1">
      <c r="A58" s="11">
        <f t="shared" si="4"/>
        <v>45005</v>
      </c>
      <c r="B58" s="12" t="str">
        <f t="shared" si="0"/>
        <v>Mon</v>
      </c>
      <c r="C58" s="13">
        <f t="shared" si="1"/>
        <v>0</v>
      </c>
      <c r="D58" s="13">
        <f t="shared" si="5"/>
        <v>0</v>
      </c>
      <c r="E58" s="13">
        <f t="shared" si="2"/>
        <v>0</v>
      </c>
      <c r="F58" s="13">
        <f t="shared" si="3"/>
        <v>1</v>
      </c>
      <c r="G58" s="13"/>
      <c r="H58" s="13"/>
      <c r="I58" s="13"/>
      <c r="J58" s="13"/>
      <c r="K58" s="13"/>
      <c r="L58" s="13"/>
      <c r="M58" s="13"/>
      <c r="N58" s="13"/>
      <c r="O58" s="13">
        <v>0</v>
      </c>
      <c r="P58" s="13">
        <v>0</v>
      </c>
      <c r="Q58" s="13">
        <v>0</v>
      </c>
      <c r="R58" s="5"/>
      <c r="S58" s="5"/>
      <c r="T58" s="5"/>
      <c r="U58" s="5"/>
      <c r="V58" s="5"/>
      <c r="W58" s="5"/>
      <c r="X58" s="5"/>
      <c r="Y58" s="5"/>
      <c r="Z58" s="5"/>
    </row>
    <row r="59" spans="1:26" ht="13.5" customHeight="1">
      <c r="A59" s="11">
        <f t="shared" si="4"/>
        <v>45006</v>
      </c>
      <c r="B59" s="12" t="str">
        <f t="shared" si="0"/>
        <v>Tue</v>
      </c>
      <c r="C59" s="13">
        <f t="shared" si="1"/>
        <v>0</v>
      </c>
      <c r="D59" s="13">
        <f t="shared" si="5"/>
        <v>0</v>
      </c>
      <c r="E59" s="13">
        <f t="shared" si="2"/>
        <v>0</v>
      </c>
      <c r="F59" s="13">
        <f t="shared" si="3"/>
        <v>1</v>
      </c>
      <c r="G59" s="13"/>
      <c r="H59" s="13"/>
      <c r="I59" s="13"/>
      <c r="J59" s="13"/>
      <c r="K59" s="13"/>
      <c r="L59" s="13"/>
      <c r="M59" s="13"/>
      <c r="N59" s="13"/>
      <c r="O59" s="13">
        <v>0</v>
      </c>
      <c r="P59" s="13">
        <v>0</v>
      </c>
      <c r="Q59" s="13">
        <v>0</v>
      </c>
      <c r="R59" s="5"/>
      <c r="S59" s="5"/>
      <c r="T59" s="5"/>
      <c r="U59" s="5"/>
      <c r="V59" s="5"/>
      <c r="W59" s="5"/>
      <c r="X59" s="5"/>
      <c r="Y59" s="5"/>
      <c r="Z59" s="5"/>
    </row>
    <row r="60" spans="1:26" ht="13.5" customHeight="1">
      <c r="A60" s="11">
        <f t="shared" si="4"/>
        <v>45007</v>
      </c>
      <c r="B60" s="12" t="str">
        <f t="shared" si="0"/>
        <v>Wed</v>
      </c>
      <c r="C60" s="13">
        <f t="shared" si="1"/>
        <v>0</v>
      </c>
      <c r="D60" s="13">
        <f t="shared" si="5"/>
        <v>0</v>
      </c>
      <c r="E60" s="13">
        <f t="shared" si="2"/>
        <v>0</v>
      </c>
      <c r="F60" s="13">
        <f t="shared" si="3"/>
        <v>1</v>
      </c>
      <c r="G60" s="13"/>
      <c r="H60" s="13"/>
      <c r="I60" s="13"/>
      <c r="J60" s="13"/>
      <c r="K60" s="13"/>
      <c r="L60" s="13"/>
      <c r="M60" s="13"/>
      <c r="N60" s="13"/>
      <c r="O60" s="13">
        <v>0</v>
      </c>
      <c r="P60" s="13">
        <v>0</v>
      </c>
      <c r="Q60" s="13">
        <v>0</v>
      </c>
      <c r="R60" s="5"/>
      <c r="S60" s="5"/>
      <c r="T60" s="5"/>
      <c r="U60" s="5"/>
      <c r="V60" s="5"/>
      <c r="W60" s="5"/>
      <c r="X60" s="5"/>
      <c r="Y60" s="5"/>
      <c r="Z60" s="5"/>
    </row>
    <row r="61" spans="1:26" ht="13.5" customHeight="1">
      <c r="A61" s="11">
        <f t="shared" si="4"/>
        <v>45008</v>
      </c>
      <c r="B61" s="12" t="str">
        <f t="shared" si="0"/>
        <v>Thu</v>
      </c>
      <c r="C61" s="13">
        <f t="shared" si="1"/>
        <v>0</v>
      </c>
      <c r="D61" s="13">
        <f t="shared" si="5"/>
        <v>0</v>
      </c>
      <c r="E61" s="13">
        <f t="shared" si="2"/>
        <v>0</v>
      </c>
      <c r="F61" s="13">
        <f t="shared" si="3"/>
        <v>1</v>
      </c>
      <c r="G61" s="13"/>
      <c r="H61" s="13"/>
      <c r="I61" s="13"/>
      <c r="J61" s="13"/>
      <c r="K61" s="13"/>
      <c r="L61" s="13"/>
      <c r="M61" s="13"/>
      <c r="N61" s="13"/>
      <c r="O61" s="13">
        <v>0</v>
      </c>
      <c r="P61" s="13">
        <v>0</v>
      </c>
      <c r="Q61" s="13">
        <v>0</v>
      </c>
      <c r="R61" s="5"/>
      <c r="S61" s="5"/>
      <c r="T61" s="5"/>
      <c r="U61" s="5"/>
      <c r="V61" s="5"/>
      <c r="W61" s="5"/>
      <c r="X61" s="5"/>
      <c r="Y61" s="5"/>
      <c r="Z61" s="5"/>
    </row>
    <row r="62" spans="1:26" ht="13.5" customHeight="1">
      <c r="A62" s="11">
        <f t="shared" si="4"/>
        <v>45009</v>
      </c>
      <c r="B62" s="12" t="str">
        <f t="shared" si="0"/>
        <v>Fri</v>
      </c>
      <c r="C62" s="13">
        <f t="shared" si="1"/>
        <v>0</v>
      </c>
      <c r="D62" s="13">
        <f t="shared" si="5"/>
        <v>0</v>
      </c>
      <c r="E62" s="13">
        <f t="shared" si="2"/>
        <v>0</v>
      </c>
      <c r="F62" s="13">
        <f t="shared" si="3"/>
        <v>1</v>
      </c>
      <c r="G62" s="13"/>
      <c r="H62" s="13"/>
      <c r="I62" s="13"/>
      <c r="J62" s="13"/>
      <c r="K62" s="13"/>
      <c r="L62" s="13"/>
      <c r="M62" s="13"/>
      <c r="N62" s="13"/>
      <c r="O62" s="13">
        <v>0</v>
      </c>
      <c r="P62" s="13">
        <v>0</v>
      </c>
      <c r="Q62" s="13">
        <v>0</v>
      </c>
      <c r="R62" s="5"/>
      <c r="S62" s="5"/>
      <c r="T62" s="5"/>
      <c r="U62" s="5"/>
      <c r="V62" s="5"/>
      <c r="W62" s="5"/>
      <c r="X62" s="5"/>
      <c r="Y62" s="5"/>
      <c r="Z62" s="5"/>
    </row>
    <row r="63" spans="1:26" ht="13.5" customHeight="1">
      <c r="A63" s="11">
        <f t="shared" si="4"/>
        <v>45012</v>
      </c>
      <c r="B63" s="12" t="str">
        <f t="shared" si="0"/>
        <v>Mon</v>
      </c>
      <c r="C63" s="13">
        <f t="shared" si="1"/>
        <v>0</v>
      </c>
      <c r="D63" s="13">
        <f t="shared" si="5"/>
        <v>0</v>
      </c>
      <c r="E63" s="13">
        <f t="shared" si="2"/>
        <v>0</v>
      </c>
      <c r="F63" s="13">
        <f t="shared" si="3"/>
        <v>1</v>
      </c>
      <c r="G63" s="13"/>
      <c r="H63" s="13"/>
      <c r="I63" s="13"/>
      <c r="J63" s="13"/>
      <c r="K63" s="13"/>
      <c r="L63" s="13"/>
      <c r="M63" s="13"/>
      <c r="N63" s="13"/>
      <c r="O63" s="13">
        <v>0</v>
      </c>
      <c r="P63" s="13">
        <v>0</v>
      </c>
      <c r="Q63" s="13">
        <v>0</v>
      </c>
      <c r="R63" s="5"/>
      <c r="S63" s="5"/>
      <c r="T63" s="5"/>
      <c r="U63" s="5"/>
      <c r="V63" s="5"/>
      <c r="W63" s="5"/>
      <c r="X63" s="5"/>
      <c r="Y63" s="5"/>
      <c r="Z63" s="5"/>
    </row>
    <row r="64" spans="1:26" ht="13.5" customHeight="1">
      <c r="A64" s="11">
        <f t="shared" si="4"/>
        <v>45013</v>
      </c>
      <c r="B64" s="12" t="str">
        <f t="shared" si="0"/>
        <v>Tue</v>
      </c>
      <c r="C64" s="13">
        <f t="shared" si="1"/>
        <v>0</v>
      </c>
      <c r="D64" s="13">
        <f t="shared" si="5"/>
        <v>0</v>
      </c>
      <c r="E64" s="13">
        <f t="shared" si="2"/>
        <v>0</v>
      </c>
      <c r="F64" s="13">
        <f t="shared" si="3"/>
        <v>1</v>
      </c>
      <c r="G64" s="13"/>
      <c r="H64" s="13"/>
      <c r="I64" s="13"/>
      <c r="J64" s="13"/>
      <c r="K64" s="13"/>
      <c r="L64" s="13"/>
      <c r="M64" s="13"/>
      <c r="N64" s="13"/>
      <c r="O64" s="13">
        <v>0</v>
      </c>
      <c r="P64" s="13">
        <v>0</v>
      </c>
      <c r="Q64" s="13">
        <v>0</v>
      </c>
      <c r="R64" s="5"/>
      <c r="S64" s="5"/>
      <c r="T64" s="5"/>
      <c r="U64" s="5"/>
      <c r="V64" s="5"/>
      <c r="W64" s="5"/>
      <c r="X64" s="5"/>
      <c r="Y64" s="5"/>
      <c r="Z64" s="5"/>
    </row>
    <row r="65" spans="1:26" ht="13.5" customHeight="1">
      <c r="A65" s="11">
        <f t="shared" si="4"/>
        <v>45014</v>
      </c>
      <c r="B65" s="12" t="str">
        <f t="shared" si="0"/>
        <v>Wed</v>
      </c>
      <c r="C65" s="13">
        <f t="shared" si="1"/>
        <v>0</v>
      </c>
      <c r="D65" s="13">
        <f t="shared" si="5"/>
        <v>0</v>
      </c>
      <c r="E65" s="13">
        <f t="shared" si="2"/>
        <v>0</v>
      </c>
      <c r="F65" s="13">
        <f t="shared" si="3"/>
        <v>1</v>
      </c>
      <c r="G65" s="13"/>
      <c r="H65" s="13"/>
      <c r="I65" s="13"/>
      <c r="J65" s="13"/>
      <c r="K65" s="13"/>
      <c r="L65" s="13"/>
      <c r="M65" s="13"/>
      <c r="N65" s="13"/>
      <c r="O65" s="13">
        <v>0</v>
      </c>
      <c r="P65" s="13">
        <v>0</v>
      </c>
      <c r="Q65" s="13">
        <v>0</v>
      </c>
      <c r="R65" s="5"/>
      <c r="S65" s="5"/>
      <c r="T65" s="5"/>
      <c r="U65" s="5"/>
      <c r="V65" s="5"/>
      <c r="W65" s="5"/>
      <c r="X65" s="5"/>
      <c r="Y65" s="5"/>
      <c r="Z65" s="5"/>
    </row>
    <row r="66" spans="1:26" ht="13.5" customHeight="1">
      <c r="A66" s="11">
        <f t="shared" si="4"/>
        <v>45015</v>
      </c>
      <c r="B66" s="12" t="str">
        <f t="shared" si="0"/>
        <v>Thu</v>
      </c>
      <c r="C66" s="13">
        <f t="shared" si="1"/>
        <v>0</v>
      </c>
      <c r="D66" s="13">
        <f t="shared" si="5"/>
        <v>0</v>
      </c>
      <c r="E66" s="13">
        <f t="shared" si="2"/>
        <v>0</v>
      </c>
      <c r="F66" s="13">
        <f t="shared" si="3"/>
        <v>1</v>
      </c>
      <c r="G66" s="13"/>
      <c r="H66" s="13"/>
      <c r="I66" s="13"/>
      <c r="J66" s="13"/>
      <c r="K66" s="13"/>
      <c r="L66" s="13"/>
      <c r="M66" s="13"/>
      <c r="N66" s="13"/>
      <c r="O66" s="13">
        <v>0</v>
      </c>
      <c r="P66" s="13">
        <v>0</v>
      </c>
      <c r="Q66" s="13">
        <v>0</v>
      </c>
      <c r="R66" s="5"/>
      <c r="S66" s="5"/>
      <c r="T66" s="5"/>
      <c r="U66" s="5"/>
      <c r="V66" s="5"/>
      <c r="W66" s="5"/>
      <c r="X66" s="5"/>
      <c r="Y66" s="5"/>
      <c r="Z66" s="5"/>
    </row>
    <row r="67" spans="1:26" ht="13.5" customHeight="1">
      <c r="A67" s="11">
        <f t="shared" si="4"/>
        <v>45016</v>
      </c>
      <c r="B67" s="12" t="str">
        <f t="shared" si="0"/>
        <v>Fri</v>
      </c>
      <c r="C67" s="13">
        <f t="shared" ref="C67:C130" si="6">SUM(G67+H67+I67+J67+K67+L67+M67+N67+O67+P67+Q67)</f>
        <v>0</v>
      </c>
      <c r="D67" s="13">
        <f t="shared" si="5"/>
        <v>0</v>
      </c>
      <c r="E67" s="13">
        <f t="shared" si="2"/>
        <v>0</v>
      </c>
      <c r="F67" s="13">
        <f t="shared" si="3"/>
        <v>1</v>
      </c>
      <c r="G67" s="13"/>
      <c r="H67" s="13"/>
      <c r="I67" s="13"/>
      <c r="J67" s="13"/>
      <c r="K67" s="13"/>
      <c r="L67" s="13"/>
      <c r="M67" s="13"/>
      <c r="N67" s="13"/>
      <c r="O67" s="13">
        <v>0</v>
      </c>
      <c r="P67" s="13">
        <v>0</v>
      </c>
      <c r="Q67" s="13">
        <v>0</v>
      </c>
      <c r="R67" s="5"/>
      <c r="S67" s="5"/>
      <c r="T67" s="5"/>
      <c r="U67" s="5"/>
      <c r="V67" s="5"/>
      <c r="W67" s="5"/>
      <c r="X67" s="5"/>
      <c r="Y67" s="5"/>
      <c r="Z67" s="5"/>
    </row>
    <row r="68" spans="1:26" ht="13.5" customHeight="1">
      <c r="A68" s="11">
        <f t="shared" si="4"/>
        <v>45019</v>
      </c>
      <c r="B68" s="12" t="str">
        <f t="shared" si="0"/>
        <v>Mon</v>
      </c>
      <c r="C68" s="13">
        <f t="shared" si="6"/>
        <v>0</v>
      </c>
      <c r="D68" s="13">
        <f t="shared" si="5"/>
        <v>0</v>
      </c>
      <c r="E68" s="13">
        <f t="shared" si="2"/>
        <v>0</v>
      </c>
      <c r="F68" s="13">
        <f t="shared" si="3"/>
        <v>1</v>
      </c>
      <c r="G68" s="13"/>
      <c r="H68" s="13"/>
      <c r="I68" s="13"/>
      <c r="J68" s="13"/>
      <c r="K68" s="13"/>
      <c r="L68" s="13"/>
      <c r="M68" s="13"/>
      <c r="N68" s="13"/>
      <c r="O68" s="13">
        <v>0</v>
      </c>
      <c r="P68" s="13">
        <v>0</v>
      </c>
      <c r="Q68" s="13">
        <v>0</v>
      </c>
      <c r="R68" s="5"/>
      <c r="S68" s="5"/>
      <c r="T68" s="5"/>
      <c r="U68" s="5"/>
      <c r="V68" s="5"/>
      <c r="W68" s="5"/>
      <c r="X68" s="5"/>
      <c r="Y68" s="5"/>
      <c r="Z68" s="5"/>
    </row>
    <row r="69" spans="1:26" ht="13.5" customHeight="1">
      <c r="A69" s="11">
        <f t="shared" si="4"/>
        <v>45020</v>
      </c>
      <c r="B69" s="12" t="str">
        <f t="shared" si="0"/>
        <v>Tue</v>
      </c>
      <c r="C69" s="13">
        <f t="shared" si="6"/>
        <v>0</v>
      </c>
      <c r="D69" s="13">
        <f t="shared" si="5"/>
        <v>0</v>
      </c>
      <c r="E69" s="13">
        <f t="shared" si="2"/>
        <v>0</v>
      </c>
      <c r="F69" s="13">
        <f t="shared" si="3"/>
        <v>1</v>
      </c>
      <c r="G69" s="13"/>
      <c r="H69" s="13"/>
      <c r="I69" s="13"/>
      <c r="J69" s="13"/>
      <c r="K69" s="13"/>
      <c r="L69" s="13"/>
      <c r="M69" s="13"/>
      <c r="N69" s="13"/>
      <c r="O69" s="13">
        <v>0</v>
      </c>
      <c r="P69" s="13">
        <v>0</v>
      </c>
      <c r="Q69" s="13">
        <v>0</v>
      </c>
      <c r="R69" s="5"/>
      <c r="S69" s="5"/>
      <c r="T69" s="5"/>
      <c r="U69" s="5"/>
      <c r="V69" s="5"/>
      <c r="W69" s="5"/>
      <c r="X69" s="5"/>
      <c r="Y69" s="5"/>
      <c r="Z69" s="5"/>
    </row>
    <row r="70" spans="1:26" ht="13.5" customHeight="1">
      <c r="A70" s="11">
        <f t="shared" si="4"/>
        <v>45021</v>
      </c>
      <c r="B70" s="12" t="str">
        <f t="shared" si="0"/>
        <v>Wed</v>
      </c>
      <c r="C70" s="13">
        <f t="shared" si="6"/>
        <v>0</v>
      </c>
      <c r="D70" s="13">
        <f t="shared" si="5"/>
        <v>0</v>
      </c>
      <c r="E70" s="13">
        <f t="shared" si="2"/>
        <v>0</v>
      </c>
      <c r="F70" s="13">
        <f t="shared" si="3"/>
        <v>1</v>
      </c>
      <c r="G70" s="13"/>
      <c r="H70" s="13"/>
      <c r="I70" s="13"/>
      <c r="J70" s="13"/>
      <c r="K70" s="13"/>
      <c r="L70" s="13"/>
      <c r="M70" s="13"/>
      <c r="N70" s="13"/>
      <c r="O70" s="13">
        <v>0</v>
      </c>
      <c r="P70" s="13">
        <v>0</v>
      </c>
      <c r="Q70" s="13">
        <v>0</v>
      </c>
      <c r="R70" s="5"/>
      <c r="S70" s="5"/>
      <c r="T70" s="5"/>
      <c r="U70" s="5"/>
      <c r="V70" s="5"/>
      <c r="W70" s="5"/>
      <c r="X70" s="5"/>
      <c r="Y70" s="5"/>
      <c r="Z70" s="5"/>
    </row>
    <row r="71" spans="1:26" ht="13.5" customHeight="1">
      <c r="A71" s="11">
        <f t="shared" si="4"/>
        <v>45022</v>
      </c>
      <c r="B71" s="12" t="str">
        <f t="shared" si="0"/>
        <v>Thu</v>
      </c>
      <c r="C71" s="13">
        <f t="shared" si="6"/>
        <v>0</v>
      </c>
      <c r="D71" s="13">
        <f t="shared" si="5"/>
        <v>0</v>
      </c>
      <c r="E71" s="13">
        <f t="shared" si="2"/>
        <v>0</v>
      </c>
      <c r="F71" s="13">
        <f t="shared" si="3"/>
        <v>1</v>
      </c>
      <c r="G71" s="13"/>
      <c r="H71" s="13"/>
      <c r="I71" s="13"/>
      <c r="J71" s="13"/>
      <c r="K71" s="13"/>
      <c r="L71" s="13"/>
      <c r="M71" s="13"/>
      <c r="N71" s="13"/>
      <c r="O71" s="13">
        <v>0</v>
      </c>
      <c r="P71" s="13">
        <v>0</v>
      </c>
      <c r="Q71" s="13">
        <v>0</v>
      </c>
      <c r="R71" s="5"/>
      <c r="S71" s="5"/>
      <c r="T71" s="5"/>
      <c r="U71" s="5"/>
      <c r="V71" s="5"/>
      <c r="W71" s="5"/>
      <c r="X71" s="5"/>
      <c r="Y71" s="5"/>
      <c r="Z71" s="5"/>
    </row>
    <row r="72" spans="1:26" ht="13.5" customHeight="1">
      <c r="A72" s="11">
        <f t="shared" si="4"/>
        <v>45023</v>
      </c>
      <c r="B72" s="12" t="str">
        <f t="shared" si="0"/>
        <v>Fri</v>
      </c>
      <c r="C72" s="13">
        <f t="shared" si="6"/>
        <v>0</v>
      </c>
      <c r="D72" s="13">
        <f t="shared" si="5"/>
        <v>0</v>
      </c>
      <c r="E72" s="13">
        <f t="shared" si="2"/>
        <v>0</v>
      </c>
      <c r="F72" s="13">
        <f t="shared" si="3"/>
        <v>1</v>
      </c>
      <c r="G72" s="13"/>
      <c r="H72" s="13"/>
      <c r="I72" s="13"/>
      <c r="J72" s="13"/>
      <c r="K72" s="13"/>
      <c r="L72" s="13"/>
      <c r="M72" s="13"/>
      <c r="N72" s="13"/>
      <c r="O72" s="13">
        <v>0</v>
      </c>
      <c r="P72" s="13">
        <v>0</v>
      </c>
      <c r="Q72" s="13">
        <v>0</v>
      </c>
      <c r="R72" s="5"/>
      <c r="S72" s="5"/>
      <c r="T72" s="5"/>
      <c r="U72" s="5"/>
      <c r="V72" s="5"/>
      <c r="W72" s="5"/>
      <c r="X72" s="5"/>
      <c r="Y72" s="5"/>
      <c r="Z72" s="5"/>
    </row>
    <row r="73" spans="1:26" ht="13.5" customHeight="1">
      <c r="A73" s="11">
        <f t="shared" si="4"/>
        <v>45026</v>
      </c>
      <c r="B73" s="12" t="str">
        <f t="shared" si="0"/>
        <v>Mon</v>
      </c>
      <c r="C73" s="13">
        <f t="shared" si="6"/>
        <v>0</v>
      </c>
      <c r="D73" s="13">
        <f t="shared" si="5"/>
        <v>0</v>
      </c>
      <c r="E73" s="13">
        <f t="shared" si="2"/>
        <v>0</v>
      </c>
      <c r="F73" s="13">
        <f t="shared" si="3"/>
        <v>1</v>
      </c>
      <c r="G73" s="13"/>
      <c r="H73" s="13"/>
      <c r="I73" s="13"/>
      <c r="J73" s="13"/>
      <c r="K73" s="13"/>
      <c r="L73" s="13"/>
      <c r="M73" s="13"/>
      <c r="N73" s="13"/>
      <c r="O73" s="13">
        <v>0</v>
      </c>
      <c r="P73" s="13">
        <v>0</v>
      </c>
      <c r="Q73" s="13">
        <v>0</v>
      </c>
      <c r="R73" s="5"/>
      <c r="S73" s="5"/>
      <c r="T73" s="5"/>
      <c r="U73" s="5"/>
      <c r="V73" s="5"/>
      <c r="W73" s="5"/>
      <c r="X73" s="5"/>
      <c r="Y73" s="5"/>
      <c r="Z73" s="5"/>
    </row>
    <row r="74" spans="1:26" ht="13.5" customHeight="1">
      <c r="A74" s="11">
        <f t="shared" si="4"/>
        <v>45027</v>
      </c>
      <c r="B74" s="12" t="str">
        <f t="shared" si="0"/>
        <v>Tue</v>
      </c>
      <c r="C74" s="13">
        <f t="shared" si="6"/>
        <v>0</v>
      </c>
      <c r="D74" s="13">
        <f t="shared" si="5"/>
        <v>0</v>
      </c>
      <c r="E74" s="13">
        <f t="shared" si="2"/>
        <v>0</v>
      </c>
      <c r="F74" s="13">
        <f t="shared" si="3"/>
        <v>1</v>
      </c>
      <c r="G74" s="13"/>
      <c r="H74" s="13"/>
      <c r="I74" s="13"/>
      <c r="J74" s="13"/>
      <c r="K74" s="13"/>
      <c r="L74" s="13"/>
      <c r="M74" s="13"/>
      <c r="N74" s="13"/>
      <c r="O74" s="13">
        <v>0</v>
      </c>
      <c r="P74" s="13">
        <v>0</v>
      </c>
      <c r="Q74" s="13">
        <v>0</v>
      </c>
      <c r="R74" s="5"/>
      <c r="S74" s="5"/>
      <c r="T74" s="5"/>
      <c r="U74" s="5"/>
      <c r="V74" s="5"/>
      <c r="W74" s="5"/>
      <c r="X74" s="5"/>
      <c r="Y74" s="5"/>
      <c r="Z74" s="5"/>
    </row>
    <row r="75" spans="1:26" ht="13.5" customHeight="1">
      <c r="A75" s="11">
        <f t="shared" si="4"/>
        <v>45028</v>
      </c>
      <c r="B75" s="12" t="str">
        <f t="shared" si="0"/>
        <v>Wed</v>
      </c>
      <c r="C75" s="13">
        <f t="shared" si="6"/>
        <v>0</v>
      </c>
      <c r="D75" s="13">
        <f t="shared" si="5"/>
        <v>0</v>
      </c>
      <c r="E75" s="13">
        <f t="shared" si="2"/>
        <v>0</v>
      </c>
      <c r="F75" s="13">
        <f t="shared" si="3"/>
        <v>1</v>
      </c>
      <c r="G75" s="13"/>
      <c r="H75" s="13"/>
      <c r="I75" s="13"/>
      <c r="J75" s="13"/>
      <c r="K75" s="13"/>
      <c r="L75" s="13"/>
      <c r="M75" s="13"/>
      <c r="N75" s="13"/>
      <c r="O75" s="13">
        <v>0</v>
      </c>
      <c r="P75" s="13">
        <v>0</v>
      </c>
      <c r="Q75" s="13">
        <v>0</v>
      </c>
      <c r="R75" s="5"/>
      <c r="S75" s="5"/>
      <c r="T75" s="5"/>
      <c r="U75" s="5"/>
      <c r="V75" s="5"/>
      <c r="W75" s="5"/>
      <c r="X75" s="5"/>
      <c r="Y75" s="5"/>
      <c r="Z75" s="5"/>
    </row>
    <row r="76" spans="1:26" ht="13.5" customHeight="1">
      <c r="A76" s="11">
        <f t="shared" si="4"/>
        <v>45029</v>
      </c>
      <c r="B76" s="12" t="str">
        <f t="shared" si="0"/>
        <v>Thu</v>
      </c>
      <c r="C76" s="13">
        <f t="shared" si="6"/>
        <v>0</v>
      </c>
      <c r="D76" s="13">
        <f t="shared" si="5"/>
        <v>0</v>
      </c>
      <c r="E76" s="13">
        <f t="shared" si="2"/>
        <v>0</v>
      </c>
      <c r="F76" s="13">
        <f t="shared" si="3"/>
        <v>1</v>
      </c>
      <c r="G76" s="13"/>
      <c r="H76" s="13"/>
      <c r="I76" s="13"/>
      <c r="J76" s="13"/>
      <c r="K76" s="13"/>
      <c r="L76" s="13"/>
      <c r="M76" s="13"/>
      <c r="N76" s="13"/>
      <c r="O76" s="13">
        <v>0</v>
      </c>
      <c r="P76" s="13">
        <v>0</v>
      </c>
      <c r="Q76" s="13">
        <v>0</v>
      </c>
      <c r="R76" s="5"/>
      <c r="S76" s="5"/>
      <c r="T76" s="5"/>
      <c r="U76" s="5"/>
      <c r="V76" s="5"/>
      <c r="W76" s="5"/>
      <c r="X76" s="5"/>
      <c r="Y76" s="5"/>
      <c r="Z76" s="5"/>
    </row>
    <row r="77" spans="1:26" ht="13.5" customHeight="1">
      <c r="A77" s="11">
        <f t="shared" si="4"/>
        <v>45030</v>
      </c>
      <c r="B77" s="12" t="str">
        <f t="shared" si="0"/>
        <v>Fri</v>
      </c>
      <c r="C77" s="13">
        <f t="shared" si="6"/>
        <v>0</v>
      </c>
      <c r="D77" s="13">
        <f t="shared" si="5"/>
        <v>0</v>
      </c>
      <c r="E77" s="13">
        <f t="shared" si="2"/>
        <v>0</v>
      </c>
      <c r="F77" s="13">
        <f t="shared" si="3"/>
        <v>1</v>
      </c>
      <c r="G77" s="13"/>
      <c r="H77" s="13"/>
      <c r="I77" s="13"/>
      <c r="J77" s="13"/>
      <c r="K77" s="13"/>
      <c r="L77" s="13"/>
      <c r="M77" s="13"/>
      <c r="N77" s="13"/>
      <c r="O77" s="13">
        <v>0</v>
      </c>
      <c r="P77" s="13">
        <v>0</v>
      </c>
      <c r="Q77" s="13">
        <v>0</v>
      </c>
      <c r="R77" s="5"/>
      <c r="S77" s="5"/>
      <c r="T77" s="5"/>
      <c r="U77" s="5"/>
      <c r="V77" s="5"/>
      <c r="W77" s="5"/>
      <c r="X77" s="5"/>
      <c r="Y77" s="5"/>
      <c r="Z77" s="5"/>
    </row>
    <row r="78" spans="1:26" ht="13.5" customHeight="1">
      <c r="A78" s="11">
        <f t="shared" si="4"/>
        <v>45033</v>
      </c>
      <c r="B78" s="12" t="str">
        <f t="shared" si="0"/>
        <v>Mon</v>
      </c>
      <c r="C78" s="13">
        <f t="shared" si="6"/>
        <v>0</v>
      </c>
      <c r="D78" s="13">
        <f t="shared" si="5"/>
        <v>0</v>
      </c>
      <c r="E78" s="13">
        <f t="shared" si="2"/>
        <v>0</v>
      </c>
      <c r="F78" s="13">
        <f t="shared" si="3"/>
        <v>1</v>
      </c>
      <c r="G78" s="13"/>
      <c r="H78" s="13"/>
      <c r="I78" s="13"/>
      <c r="J78" s="13"/>
      <c r="K78" s="13"/>
      <c r="L78" s="13"/>
      <c r="M78" s="13"/>
      <c r="N78" s="13"/>
      <c r="O78" s="13">
        <v>0</v>
      </c>
      <c r="P78" s="13">
        <v>0</v>
      </c>
      <c r="Q78" s="13">
        <v>0</v>
      </c>
      <c r="R78" s="5"/>
      <c r="S78" s="5"/>
      <c r="T78" s="5"/>
      <c r="U78" s="5"/>
      <c r="V78" s="5"/>
      <c r="W78" s="5"/>
      <c r="X78" s="5"/>
      <c r="Y78" s="5"/>
      <c r="Z78" s="5"/>
    </row>
    <row r="79" spans="1:26" ht="13.5" customHeight="1">
      <c r="A79" s="11">
        <f t="shared" si="4"/>
        <v>45034</v>
      </c>
      <c r="B79" s="12" t="str">
        <f t="shared" si="0"/>
        <v>Tue</v>
      </c>
      <c r="C79" s="13">
        <f t="shared" si="6"/>
        <v>0</v>
      </c>
      <c r="D79" s="13">
        <f t="shared" si="5"/>
        <v>0</v>
      </c>
      <c r="E79" s="13">
        <f t="shared" si="2"/>
        <v>0</v>
      </c>
      <c r="F79" s="13">
        <f t="shared" si="3"/>
        <v>1</v>
      </c>
      <c r="G79" s="13"/>
      <c r="H79" s="13"/>
      <c r="I79" s="13"/>
      <c r="J79" s="13"/>
      <c r="K79" s="13"/>
      <c r="L79" s="13"/>
      <c r="M79" s="13"/>
      <c r="N79" s="13"/>
      <c r="O79" s="13">
        <v>0</v>
      </c>
      <c r="P79" s="13">
        <v>0</v>
      </c>
      <c r="Q79" s="13">
        <v>0</v>
      </c>
      <c r="R79" s="5"/>
      <c r="S79" s="5"/>
      <c r="T79" s="5"/>
      <c r="U79" s="5"/>
      <c r="V79" s="5"/>
      <c r="W79" s="5"/>
      <c r="X79" s="5"/>
      <c r="Y79" s="5"/>
      <c r="Z79" s="5"/>
    </row>
    <row r="80" spans="1:26" ht="13.5" customHeight="1">
      <c r="A80" s="11">
        <f t="shared" si="4"/>
        <v>45035</v>
      </c>
      <c r="B80" s="12" t="str">
        <f t="shared" si="0"/>
        <v>Wed</v>
      </c>
      <c r="C80" s="13">
        <f t="shared" si="6"/>
        <v>0</v>
      </c>
      <c r="D80" s="13">
        <f t="shared" si="5"/>
        <v>0</v>
      </c>
      <c r="E80" s="13">
        <f t="shared" si="2"/>
        <v>0</v>
      </c>
      <c r="F80" s="13">
        <f t="shared" si="3"/>
        <v>1</v>
      </c>
      <c r="G80" s="13"/>
      <c r="H80" s="13"/>
      <c r="I80" s="13"/>
      <c r="J80" s="13"/>
      <c r="K80" s="13"/>
      <c r="L80" s="13"/>
      <c r="M80" s="13"/>
      <c r="N80" s="13"/>
      <c r="O80" s="13">
        <v>0</v>
      </c>
      <c r="P80" s="13">
        <v>0</v>
      </c>
      <c r="Q80" s="13">
        <v>0</v>
      </c>
      <c r="R80" s="5"/>
      <c r="S80" s="5"/>
      <c r="T80" s="5"/>
      <c r="U80" s="5"/>
      <c r="V80" s="5"/>
      <c r="W80" s="5"/>
      <c r="X80" s="5"/>
      <c r="Y80" s="5"/>
      <c r="Z80" s="5"/>
    </row>
    <row r="81" spans="1:26" ht="13.5" customHeight="1">
      <c r="A81" s="11">
        <f t="shared" si="4"/>
        <v>45036</v>
      </c>
      <c r="B81" s="12" t="str">
        <f t="shared" si="0"/>
        <v>Thu</v>
      </c>
      <c r="C81" s="13">
        <f t="shared" si="6"/>
        <v>0</v>
      </c>
      <c r="D81" s="13">
        <f t="shared" si="5"/>
        <v>0</v>
      </c>
      <c r="E81" s="13">
        <f t="shared" si="2"/>
        <v>0</v>
      </c>
      <c r="F81" s="13">
        <f t="shared" si="3"/>
        <v>1</v>
      </c>
      <c r="G81" s="13"/>
      <c r="H81" s="13"/>
      <c r="I81" s="13"/>
      <c r="J81" s="13"/>
      <c r="K81" s="13"/>
      <c r="L81" s="13"/>
      <c r="M81" s="13"/>
      <c r="N81" s="13"/>
      <c r="O81" s="13">
        <v>0</v>
      </c>
      <c r="P81" s="13">
        <v>0</v>
      </c>
      <c r="Q81" s="13">
        <v>0</v>
      </c>
      <c r="R81" s="5"/>
      <c r="S81" s="5"/>
      <c r="T81" s="5"/>
      <c r="U81" s="5"/>
      <c r="V81" s="5"/>
      <c r="W81" s="5"/>
      <c r="X81" s="5"/>
      <c r="Y81" s="5"/>
      <c r="Z81" s="5"/>
    </row>
    <row r="82" spans="1:26" ht="13.5" customHeight="1">
      <c r="A82" s="11">
        <f t="shared" si="4"/>
        <v>45037</v>
      </c>
      <c r="B82" s="12" t="str">
        <f t="shared" si="0"/>
        <v>Fri</v>
      </c>
      <c r="C82" s="13">
        <f t="shared" si="6"/>
        <v>0</v>
      </c>
      <c r="D82" s="13">
        <f t="shared" si="5"/>
        <v>0</v>
      </c>
      <c r="E82" s="13">
        <f t="shared" si="2"/>
        <v>0</v>
      </c>
      <c r="F82" s="13">
        <f t="shared" si="3"/>
        <v>1</v>
      </c>
      <c r="G82" s="13"/>
      <c r="H82" s="13"/>
      <c r="I82" s="13"/>
      <c r="J82" s="13"/>
      <c r="K82" s="13"/>
      <c r="L82" s="13"/>
      <c r="M82" s="13"/>
      <c r="N82" s="13"/>
      <c r="O82" s="13">
        <v>0</v>
      </c>
      <c r="P82" s="13">
        <v>0</v>
      </c>
      <c r="Q82" s="13">
        <v>0</v>
      </c>
      <c r="R82" s="5"/>
      <c r="S82" s="5"/>
      <c r="T82" s="5"/>
      <c r="U82" s="5"/>
      <c r="V82" s="5"/>
      <c r="W82" s="5"/>
      <c r="X82" s="5"/>
      <c r="Y82" s="5"/>
      <c r="Z82" s="5"/>
    </row>
    <row r="83" spans="1:26" ht="13.5" customHeight="1">
      <c r="A83" s="11">
        <f t="shared" si="4"/>
        <v>45040</v>
      </c>
      <c r="B83" s="12" t="str">
        <f t="shared" si="0"/>
        <v>Mon</v>
      </c>
      <c r="C83" s="13">
        <f t="shared" si="6"/>
        <v>0</v>
      </c>
      <c r="D83" s="13">
        <f t="shared" si="5"/>
        <v>0</v>
      </c>
      <c r="E83" s="13">
        <f t="shared" si="2"/>
        <v>0</v>
      </c>
      <c r="F83" s="13">
        <f t="shared" si="3"/>
        <v>1</v>
      </c>
      <c r="G83" s="13"/>
      <c r="H83" s="13"/>
      <c r="I83" s="13"/>
      <c r="J83" s="13"/>
      <c r="K83" s="13"/>
      <c r="L83" s="13"/>
      <c r="M83" s="13"/>
      <c r="N83" s="13"/>
      <c r="O83" s="13">
        <v>0</v>
      </c>
      <c r="P83" s="13">
        <v>0</v>
      </c>
      <c r="Q83" s="13">
        <v>0</v>
      </c>
      <c r="R83" s="5"/>
      <c r="S83" s="5"/>
      <c r="T83" s="5"/>
      <c r="U83" s="5"/>
      <c r="V83" s="5"/>
      <c r="W83" s="5"/>
      <c r="X83" s="5"/>
      <c r="Y83" s="5"/>
      <c r="Z83" s="5"/>
    </row>
    <row r="84" spans="1:26" ht="13.5" customHeight="1">
      <c r="A84" s="11">
        <f t="shared" si="4"/>
        <v>45041</v>
      </c>
      <c r="B84" s="12" t="str">
        <f t="shared" si="0"/>
        <v>Tue</v>
      </c>
      <c r="C84" s="13">
        <f t="shared" si="6"/>
        <v>0</v>
      </c>
      <c r="D84" s="13">
        <f t="shared" si="5"/>
        <v>0</v>
      </c>
      <c r="E84" s="13">
        <f t="shared" si="2"/>
        <v>0</v>
      </c>
      <c r="F84" s="13">
        <f t="shared" si="3"/>
        <v>1</v>
      </c>
      <c r="G84" s="13"/>
      <c r="H84" s="13"/>
      <c r="I84" s="13"/>
      <c r="J84" s="13"/>
      <c r="K84" s="13"/>
      <c r="L84" s="13"/>
      <c r="M84" s="13"/>
      <c r="N84" s="13"/>
      <c r="O84" s="13">
        <v>0</v>
      </c>
      <c r="P84" s="13">
        <v>0</v>
      </c>
      <c r="Q84" s="13">
        <v>0</v>
      </c>
      <c r="R84" s="5"/>
      <c r="S84" s="5"/>
      <c r="T84" s="5"/>
      <c r="U84" s="5"/>
      <c r="V84" s="5"/>
      <c r="W84" s="5"/>
      <c r="X84" s="5"/>
      <c r="Y84" s="5"/>
      <c r="Z84" s="5"/>
    </row>
    <row r="85" spans="1:26" ht="13.5" customHeight="1">
      <c r="A85" s="11">
        <f t="shared" si="4"/>
        <v>45042</v>
      </c>
      <c r="B85" s="12" t="str">
        <f t="shared" si="0"/>
        <v>Wed</v>
      </c>
      <c r="C85" s="13">
        <f t="shared" si="6"/>
        <v>0</v>
      </c>
      <c r="D85" s="13">
        <f t="shared" si="5"/>
        <v>0</v>
      </c>
      <c r="E85" s="13">
        <f t="shared" si="2"/>
        <v>0</v>
      </c>
      <c r="F85" s="13">
        <f t="shared" si="3"/>
        <v>1</v>
      </c>
      <c r="G85" s="13"/>
      <c r="H85" s="13"/>
      <c r="I85" s="13"/>
      <c r="J85" s="13"/>
      <c r="K85" s="13"/>
      <c r="L85" s="13"/>
      <c r="M85" s="13"/>
      <c r="N85" s="13"/>
      <c r="O85" s="13">
        <v>0</v>
      </c>
      <c r="P85" s="13">
        <v>0</v>
      </c>
      <c r="Q85" s="13">
        <v>0</v>
      </c>
      <c r="R85" s="5"/>
      <c r="S85" s="5"/>
      <c r="T85" s="5"/>
      <c r="U85" s="5"/>
      <c r="V85" s="5"/>
      <c r="W85" s="5"/>
      <c r="X85" s="5"/>
      <c r="Y85" s="5"/>
      <c r="Z85" s="5"/>
    </row>
    <row r="86" spans="1:26" ht="13.5" customHeight="1">
      <c r="A86" s="11">
        <f t="shared" si="4"/>
        <v>45043</v>
      </c>
      <c r="B86" s="12" t="str">
        <f t="shared" si="0"/>
        <v>Thu</v>
      </c>
      <c r="C86" s="13">
        <f t="shared" si="6"/>
        <v>0</v>
      </c>
      <c r="D86" s="13">
        <f t="shared" si="5"/>
        <v>0</v>
      </c>
      <c r="E86" s="13">
        <f t="shared" si="2"/>
        <v>0</v>
      </c>
      <c r="F86" s="13">
        <f t="shared" si="3"/>
        <v>1</v>
      </c>
      <c r="G86" s="13"/>
      <c r="H86" s="13"/>
      <c r="I86" s="13"/>
      <c r="J86" s="13"/>
      <c r="K86" s="13"/>
      <c r="L86" s="13"/>
      <c r="M86" s="13"/>
      <c r="N86" s="13"/>
      <c r="O86" s="13">
        <v>0</v>
      </c>
      <c r="P86" s="13">
        <v>0</v>
      </c>
      <c r="Q86" s="13">
        <v>0</v>
      </c>
      <c r="R86" s="5"/>
      <c r="S86" s="5"/>
      <c r="T86" s="5"/>
      <c r="U86" s="5"/>
      <c r="V86" s="5"/>
      <c r="W86" s="5"/>
      <c r="X86" s="5"/>
      <c r="Y86" s="5"/>
      <c r="Z86" s="5"/>
    </row>
    <row r="87" spans="1:26" ht="13.5" customHeight="1">
      <c r="A87" s="11">
        <f t="shared" si="4"/>
        <v>45044</v>
      </c>
      <c r="B87" s="12" t="str">
        <f t="shared" si="0"/>
        <v>Fri</v>
      </c>
      <c r="C87" s="13">
        <f t="shared" si="6"/>
        <v>0</v>
      </c>
      <c r="D87" s="13">
        <f t="shared" si="5"/>
        <v>0</v>
      </c>
      <c r="E87" s="13">
        <f t="shared" si="2"/>
        <v>0</v>
      </c>
      <c r="F87" s="13">
        <f t="shared" si="3"/>
        <v>1</v>
      </c>
      <c r="G87" s="13"/>
      <c r="H87" s="13"/>
      <c r="I87" s="13"/>
      <c r="J87" s="13"/>
      <c r="K87" s="13"/>
      <c r="L87" s="13"/>
      <c r="M87" s="13"/>
      <c r="N87" s="13"/>
      <c r="O87" s="13">
        <v>0</v>
      </c>
      <c r="P87" s="13">
        <v>0</v>
      </c>
      <c r="Q87" s="13">
        <v>0</v>
      </c>
      <c r="R87" s="5"/>
      <c r="S87" s="5"/>
      <c r="T87" s="5"/>
      <c r="U87" s="5"/>
      <c r="V87" s="5"/>
      <c r="W87" s="5"/>
      <c r="X87" s="5"/>
      <c r="Y87" s="5"/>
      <c r="Z87" s="5"/>
    </row>
    <row r="88" spans="1:26" ht="13.5" customHeight="1">
      <c r="A88" s="11">
        <f t="shared" si="4"/>
        <v>45047</v>
      </c>
      <c r="B88" s="12" t="str">
        <f t="shared" si="0"/>
        <v>Mon</v>
      </c>
      <c r="C88" s="13">
        <f t="shared" si="6"/>
        <v>0</v>
      </c>
      <c r="D88" s="13">
        <f t="shared" si="5"/>
        <v>0</v>
      </c>
      <c r="E88" s="13">
        <f t="shared" si="2"/>
        <v>0</v>
      </c>
      <c r="F88" s="13">
        <f t="shared" si="3"/>
        <v>1</v>
      </c>
      <c r="G88" s="13"/>
      <c r="H88" s="13"/>
      <c r="I88" s="13"/>
      <c r="J88" s="13"/>
      <c r="K88" s="13"/>
      <c r="L88" s="13"/>
      <c r="M88" s="13"/>
      <c r="N88" s="13"/>
      <c r="O88" s="13">
        <v>0</v>
      </c>
      <c r="P88" s="13">
        <v>0</v>
      </c>
      <c r="Q88" s="13">
        <v>0</v>
      </c>
      <c r="R88" s="5"/>
      <c r="S88" s="5"/>
      <c r="T88" s="5"/>
      <c r="U88" s="5"/>
      <c r="V88" s="5"/>
      <c r="W88" s="5"/>
      <c r="X88" s="5"/>
      <c r="Y88" s="5"/>
      <c r="Z88" s="5"/>
    </row>
    <row r="89" spans="1:26" ht="13.5" customHeight="1">
      <c r="A89" s="11">
        <f t="shared" si="4"/>
        <v>45048</v>
      </c>
      <c r="B89" s="12" t="str">
        <f t="shared" si="0"/>
        <v>Tue</v>
      </c>
      <c r="C89" s="13">
        <f t="shared" si="6"/>
        <v>0</v>
      </c>
      <c r="D89" s="13">
        <f t="shared" si="5"/>
        <v>0</v>
      </c>
      <c r="E89" s="13">
        <f t="shared" si="2"/>
        <v>0</v>
      </c>
      <c r="F89" s="13">
        <f t="shared" si="3"/>
        <v>1</v>
      </c>
      <c r="G89" s="13"/>
      <c r="H89" s="13"/>
      <c r="I89" s="13"/>
      <c r="J89" s="13"/>
      <c r="K89" s="13"/>
      <c r="L89" s="13"/>
      <c r="M89" s="13"/>
      <c r="N89" s="13"/>
      <c r="O89" s="13">
        <v>0</v>
      </c>
      <c r="P89" s="13">
        <v>0</v>
      </c>
      <c r="Q89" s="13">
        <v>0</v>
      </c>
      <c r="R89" s="5"/>
      <c r="S89" s="5"/>
      <c r="T89" s="5"/>
      <c r="U89" s="5"/>
      <c r="V89" s="5"/>
      <c r="W89" s="5"/>
      <c r="X89" s="5"/>
      <c r="Y89" s="5"/>
      <c r="Z89" s="5"/>
    </row>
    <row r="90" spans="1:26" ht="13.5" customHeight="1">
      <c r="A90" s="11">
        <f t="shared" si="4"/>
        <v>45049</v>
      </c>
      <c r="B90" s="12" t="str">
        <f t="shared" si="0"/>
        <v>Wed</v>
      </c>
      <c r="C90" s="13">
        <f t="shared" si="6"/>
        <v>0</v>
      </c>
      <c r="D90" s="13">
        <f t="shared" si="5"/>
        <v>0</v>
      </c>
      <c r="E90" s="13">
        <f t="shared" si="2"/>
        <v>0</v>
      </c>
      <c r="F90" s="13">
        <f t="shared" si="3"/>
        <v>1</v>
      </c>
      <c r="G90" s="13"/>
      <c r="H90" s="13"/>
      <c r="I90" s="13"/>
      <c r="J90" s="13"/>
      <c r="K90" s="13"/>
      <c r="L90" s="13"/>
      <c r="M90" s="13"/>
      <c r="N90" s="13"/>
      <c r="O90" s="13">
        <v>0</v>
      </c>
      <c r="P90" s="13">
        <v>0</v>
      </c>
      <c r="Q90" s="13">
        <v>0</v>
      </c>
      <c r="R90" s="5"/>
      <c r="S90" s="5"/>
      <c r="T90" s="5"/>
      <c r="U90" s="5"/>
      <c r="V90" s="5"/>
      <c r="W90" s="5"/>
      <c r="X90" s="5"/>
      <c r="Y90" s="5"/>
      <c r="Z90" s="5"/>
    </row>
    <row r="91" spans="1:26" ht="13.5" customHeight="1">
      <c r="A91" s="11">
        <f t="shared" si="4"/>
        <v>45050</v>
      </c>
      <c r="B91" s="12" t="str">
        <f t="shared" si="0"/>
        <v>Thu</v>
      </c>
      <c r="C91" s="13">
        <f t="shared" si="6"/>
        <v>0</v>
      </c>
      <c r="D91" s="13">
        <f t="shared" si="5"/>
        <v>0</v>
      </c>
      <c r="E91" s="13">
        <f t="shared" si="2"/>
        <v>0</v>
      </c>
      <c r="F91" s="13">
        <f t="shared" si="3"/>
        <v>1</v>
      </c>
      <c r="G91" s="13"/>
      <c r="H91" s="13"/>
      <c r="I91" s="13"/>
      <c r="J91" s="13"/>
      <c r="K91" s="13"/>
      <c r="L91" s="13"/>
      <c r="M91" s="13"/>
      <c r="N91" s="13"/>
      <c r="O91" s="13">
        <v>0</v>
      </c>
      <c r="P91" s="13">
        <v>0</v>
      </c>
      <c r="Q91" s="13">
        <v>0</v>
      </c>
      <c r="R91" s="5"/>
      <c r="S91" s="5"/>
      <c r="T91" s="5"/>
      <c r="U91" s="5"/>
      <c r="V91" s="5"/>
      <c r="W91" s="5"/>
      <c r="X91" s="5"/>
      <c r="Y91" s="5"/>
      <c r="Z91" s="5"/>
    </row>
    <row r="92" spans="1:26" ht="13.5" customHeight="1">
      <c r="A92" s="11">
        <f t="shared" si="4"/>
        <v>45051</v>
      </c>
      <c r="B92" s="12" t="str">
        <f t="shared" si="0"/>
        <v>Fri</v>
      </c>
      <c r="C92" s="13">
        <f t="shared" si="6"/>
        <v>0</v>
      </c>
      <c r="D92" s="13">
        <f t="shared" si="5"/>
        <v>0</v>
      </c>
      <c r="E92" s="13">
        <f t="shared" si="2"/>
        <v>0</v>
      </c>
      <c r="F92" s="13">
        <f t="shared" si="3"/>
        <v>1</v>
      </c>
      <c r="G92" s="13"/>
      <c r="H92" s="13"/>
      <c r="I92" s="13"/>
      <c r="J92" s="13"/>
      <c r="K92" s="13"/>
      <c r="L92" s="13"/>
      <c r="M92" s="13"/>
      <c r="N92" s="13"/>
      <c r="O92" s="13">
        <v>0</v>
      </c>
      <c r="P92" s="13">
        <v>0</v>
      </c>
      <c r="Q92" s="13">
        <v>0</v>
      </c>
      <c r="R92" s="5"/>
      <c r="S92" s="5"/>
      <c r="T92" s="5"/>
      <c r="U92" s="5"/>
      <c r="V92" s="5"/>
      <c r="W92" s="5"/>
      <c r="X92" s="5"/>
      <c r="Y92" s="5"/>
      <c r="Z92" s="5"/>
    </row>
    <row r="93" spans="1:26" ht="13.5" customHeight="1">
      <c r="A93" s="11">
        <f t="shared" si="4"/>
        <v>45054</v>
      </c>
      <c r="B93" s="12" t="str">
        <f t="shared" si="0"/>
        <v>Mon</v>
      </c>
      <c r="C93" s="13">
        <f t="shared" si="6"/>
        <v>0</v>
      </c>
      <c r="D93" s="13">
        <f t="shared" si="5"/>
        <v>0</v>
      </c>
      <c r="E93" s="13">
        <f t="shared" si="2"/>
        <v>0</v>
      </c>
      <c r="F93" s="13">
        <f t="shared" si="3"/>
        <v>1</v>
      </c>
      <c r="G93" s="13"/>
      <c r="H93" s="13"/>
      <c r="I93" s="13"/>
      <c r="J93" s="13"/>
      <c r="K93" s="13"/>
      <c r="L93" s="13"/>
      <c r="M93" s="13"/>
      <c r="N93" s="13"/>
      <c r="O93" s="13">
        <v>0</v>
      </c>
      <c r="P93" s="13">
        <v>0</v>
      </c>
      <c r="Q93" s="13">
        <v>0</v>
      </c>
      <c r="R93" s="5"/>
      <c r="S93" s="5"/>
      <c r="T93" s="5"/>
      <c r="U93" s="5"/>
      <c r="V93" s="5"/>
      <c r="W93" s="5"/>
      <c r="X93" s="5"/>
      <c r="Y93" s="5"/>
      <c r="Z93" s="5"/>
    </row>
    <row r="94" spans="1:26" ht="13.5" customHeight="1">
      <c r="A94" s="11">
        <f t="shared" si="4"/>
        <v>45055</v>
      </c>
      <c r="B94" s="12" t="str">
        <f t="shared" si="0"/>
        <v>Tue</v>
      </c>
      <c r="C94" s="13">
        <f t="shared" si="6"/>
        <v>0</v>
      </c>
      <c r="D94" s="13">
        <f t="shared" si="5"/>
        <v>0</v>
      </c>
      <c r="E94" s="13">
        <f t="shared" si="2"/>
        <v>0</v>
      </c>
      <c r="F94" s="13">
        <f t="shared" si="3"/>
        <v>1</v>
      </c>
      <c r="G94" s="13"/>
      <c r="H94" s="13"/>
      <c r="I94" s="13"/>
      <c r="J94" s="13"/>
      <c r="K94" s="13"/>
      <c r="L94" s="13"/>
      <c r="M94" s="13"/>
      <c r="N94" s="13"/>
      <c r="O94" s="13">
        <v>0</v>
      </c>
      <c r="P94" s="13">
        <v>0</v>
      </c>
      <c r="Q94" s="13">
        <v>0</v>
      </c>
      <c r="R94" s="5"/>
      <c r="S94" s="5"/>
      <c r="T94" s="5"/>
      <c r="U94" s="5"/>
      <c r="V94" s="5"/>
      <c r="W94" s="5"/>
      <c r="X94" s="5"/>
      <c r="Y94" s="5"/>
      <c r="Z94" s="5"/>
    </row>
    <row r="95" spans="1:26" ht="13.5" customHeight="1">
      <c r="A95" s="11">
        <f t="shared" si="4"/>
        <v>45056</v>
      </c>
      <c r="B95" s="12" t="str">
        <f t="shared" si="0"/>
        <v>Wed</v>
      </c>
      <c r="C95" s="13">
        <f t="shared" si="6"/>
        <v>0</v>
      </c>
      <c r="D95" s="13">
        <f t="shared" si="5"/>
        <v>0</v>
      </c>
      <c r="E95" s="13">
        <f t="shared" si="2"/>
        <v>0</v>
      </c>
      <c r="F95" s="13">
        <f t="shared" si="3"/>
        <v>1</v>
      </c>
      <c r="G95" s="13"/>
      <c r="H95" s="13"/>
      <c r="I95" s="13"/>
      <c r="J95" s="13"/>
      <c r="K95" s="13"/>
      <c r="L95" s="13"/>
      <c r="M95" s="13"/>
      <c r="N95" s="13"/>
      <c r="O95" s="13">
        <v>0</v>
      </c>
      <c r="P95" s="13">
        <v>0</v>
      </c>
      <c r="Q95" s="13">
        <v>0</v>
      </c>
      <c r="R95" s="5"/>
      <c r="S95" s="5"/>
      <c r="T95" s="5"/>
      <c r="U95" s="5"/>
      <c r="V95" s="5"/>
      <c r="W95" s="5"/>
      <c r="X95" s="5"/>
      <c r="Y95" s="5"/>
      <c r="Z95" s="5"/>
    </row>
    <row r="96" spans="1:26" ht="13.5" customHeight="1">
      <c r="A96" s="11">
        <f t="shared" si="4"/>
        <v>45057</v>
      </c>
      <c r="B96" s="12" t="str">
        <f t="shared" si="0"/>
        <v>Thu</v>
      </c>
      <c r="C96" s="13">
        <f t="shared" si="6"/>
        <v>0</v>
      </c>
      <c r="D96" s="13">
        <f t="shared" si="5"/>
        <v>0</v>
      </c>
      <c r="E96" s="13">
        <f t="shared" si="2"/>
        <v>0</v>
      </c>
      <c r="F96" s="13">
        <f t="shared" si="3"/>
        <v>1</v>
      </c>
      <c r="G96" s="13"/>
      <c r="H96" s="13"/>
      <c r="I96" s="13"/>
      <c r="J96" s="13"/>
      <c r="K96" s="13"/>
      <c r="L96" s="13"/>
      <c r="M96" s="13"/>
      <c r="N96" s="13"/>
      <c r="O96" s="13">
        <v>0</v>
      </c>
      <c r="P96" s="13">
        <v>0</v>
      </c>
      <c r="Q96" s="13">
        <v>0</v>
      </c>
      <c r="R96" s="5"/>
      <c r="S96" s="5"/>
      <c r="T96" s="5"/>
      <c r="U96" s="5"/>
      <c r="V96" s="5"/>
      <c r="W96" s="5"/>
      <c r="X96" s="5"/>
      <c r="Y96" s="5"/>
      <c r="Z96" s="5"/>
    </row>
    <row r="97" spans="1:26" ht="13.5" customHeight="1">
      <c r="A97" s="11">
        <f t="shared" si="4"/>
        <v>45058</v>
      </c>
      <c r="B97" s="12" t="str">
        <f t="shared" si="0"/>
        <v>Fri</v>
      </c>
      <c r="C97" s="13">
        <f t="shared" si="6"/>
        <v>0</v>
      </c>
      <c r="D97" s="13">
        <f t="shared" si="5"/>
        <v>0</v>
      </c>
      <c r="E97" s="13">
        <f t="shared" si="2"/>
        <v>0</v>
      </c>
      <c r="F97" s="13">
        <f t="shared" si="3"/>
        <v>1</v>
      </c>
      <c r="G97" s="13"/>
      <c r="H97" s="13"/>
      <c r="I97" s="13"/>
      <c r="J97" s="13"/>
      <c r="K97" s="13"/>
      <c r="L97" s="13"/>
      <c r="M97" s="13"/>
      <c r="N97" s="13"/>
      <c r="O97" s="13">
        <v>0</v>
      </c>
      <c r="P97" s="13">
        <v>0</v>
      </c>
      <c r="Q97" s="13">
        <v>0</v>
      </c>
      <c r="R97" s="5"/>
      <c r="S97" s="5"/>
      <c r="T97" s="5"/>
      <c r="U97" s="5"/>
      <c r="V97" s="5"/>
      <c r="W97" s="5"/>
      <c r="X97" s="5"/>
      <c r="Y97" s="5"/>
      <c r="Z97" s="5"/>
    </row>
    <row r="98" spans="1:26" ht="13.5" customHeight="1">
      <c r="A98" s="11">
        <f t="shared" si="4"/>
        <v>45061</v>
      </c>
      <c r="B98" s="12" t="str">
        <f t="shared" si="0"/>
        <v>Mon</v>
      </c>
      <c r="C98" s="13">
        <f t="shared" si="6"/>
        <v>0</v>
      </c>
      <c r="D98" s="13">
        <f t="shared" si="5"/>
        <v>0</v>
      </c>
      <c r="E98" s="13">
        <f t="shared" si="2"/>
        <v>0</v>
      </c>
      <c r="F98" s="13">
        <f t="shared" si="3"/>
        <v>1</v>
      </c>
      <c r="G98" s="13"/>
      <c r="H98" s="13"/>
      <c r="I98" s="13"/>
      <c r="J98" s="13"/>
      <c r="K98" s="13"/>
      <c r="L98" s="13"/>
      <c r="M98" s="13"/>
      <c r="N98" s="13"/>
      <c r="O98" s="13">
        <v>0</v>
      </c>
      <c r="P98" s="13">
        <v>0</v>
      </c>
      <c r="Q98" s="13">
        <v>0</v>
      </c>
      <c r="R98" s="5"/>
      <c r="S98" s="5"/>
      <c r="T98" s="5"/>
      <c r="U98" s="5"/>
      <c r="V98" s="5"/>
      <c r="W98" s="5"/>
      <c r="X98" s="5"/>
      <c r="Y98" s="5"/>
      <c r="Z98" s="5"/>
    </row>
    <row r="99" spans="1:26" ht="13.5" customHeight="1">
      <c r="A99" s="11">
        <f t="shared" si="4"/>
        <v>45062</v>
      </c>
      <c r="B99" s="12" t="str">
        <f t="shared" si="0"/>
        <v>Tue</v>
      </c>
      <c r="C99" s="13">
        <f t="shared" si="6"/>
        <v>0</v>
      </c>
      <c r="D99" s="13">
        <f t="shared" si="5"/>
        <v>0</v>
      </c>
      <c r="E99" s="13">
        <f t="shared" si="2"/>
        <v>0</v>
      </c>
      <c r="F99" s="13">
        <f t="shared" si="3"/>
        <v>1</v>
      </c>
      <c r="G99" s="13"/>
      <c r="H99" s="13"/>
      <c r="I99" s="13"/>
      <c r="J99" s="13"/>
      <c r="K99" s="13"/>
      <c r="L99" s="13"/>
      <c r="M99" s="13"/>
      <c r="N99" s="13"/>
      <c r="O99" s="13">
        <v>0</v>
      </c>
      <c r="P99" s="13">
        <v>0</v>
      </c>
      <c r="Q99" s="13">
        <v>0</v>
      </c>
      <c r="R99" s="5"/>
      <c r="S99" s="5"/>
      <c r="T99" s="5"/>
      <c r="U99" s="5"/>
      <c r="V99" s="5"/>
      <c r="W99" s="5"/>
      <c r="X99" s="5"/>
      <c r="Y99" s="5"/>
      <c r="Z99" s="5"/>
    </row>
    <row r="100" spans="1:26" ht="13.5" customHeight="1">
      <c r="A100" s="11">
        <f t="shared" si="4"/>
        <v>45063</v>
      </c>
      <c r="B100" s="12" t="str">
        <f t="shared" si="0"/>
        <v>Wed</v>
      </c>
      <c r="C100" s="13">
        <f t="shared" si="6"/>
        <v>0</v>
      </c>
      <c r="D100" s="13">
        <f t="shared" si="5"/>
        <v>0</v>
      </c>
      <c r="E100" s="13">
        <f t="shared" si="2"/>
        <v>0</v>
      </c>
      <c r="F100" s="13">
        <f t="shared" si="3"/>
        <v>1</v>
      </c>
      <c r="G100" s="13"/>
      <c r="H100" s="13"/>
      <c r="I100" s="13"/>
      <c r="J100" s="13"/>
      <c r="K100" s="13"/>
      <c r="L100" s="13"/>
      <c r="M100" s="13"/>
      <c r="N100" s="13"/>
      <c r="O100" s="13">
        <v>0</v>
      </c>
      <c r="P100" s="13">
        <v>0</v>
      </c>
      <c r="Q100" s="13">
        <v>0</v>
      </c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3.5" customHeight="1">
      <c r="A101" s="11">
        <f t="shared" si="4"/>
        <v>45064</v>
      </c>
      <c r="B101" s="12" t="str">
        <f t="shared" si="0"/>
        <v>Thu</v>
      </c>
      <c r="C101" s="13">
        <f t="shared" si="6"/>
        <v>0</v>
      </c>
      <c r="D101" s="13">
        <f t="shared" si="5"/>
        <v>0</v>
      </c>
      <c r="E101" s="13">
        <f t="shared" si="2"/>
        <v>0</v>
      </c>
      <c r="F101" s="13">
        <f t="shared" si="3"/>
        <v>1</v>
      </c>
      <c r="G101" s="13"/>
      <c r="H101" s="13"/>
      <c r="I101" s="13"/>
      <c r="J101" s="13"/>
      <c r="K101" s="13"/>
      <c r="L101" s="13"/>
      <c r="M101" s="13"/>
      <c r="N101" s="13"/>
      <c r="O101" s="13">
        <v>0</v>
      </c>
      <c r="P101" s="13">
        <v>0</v>
      </c>
      <c r="Q101" s="13">
        <v>0</v>
      </c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3.5" customHeight="1">
      <c r="A102" s="11">
        <f t="shared" si="4"/>
        <v>45065</v>
      </c>
      <c r="B102" s="12" t="str">
        <f t="shared" si="0"/>
        <v>Fri</v>
      </c>
      <c r="C102" s="13">
        <f t="shared" si="6"/>
        <v>0</v>
      </c>
      <c r="D102" s="13">
        <f t="shared" si="5"/>
        <v>0</v>
      </c>
      <c r="E102" s="13">
        <f t="shared" si="2"/>
        <v>0</v>
      </c>
      <c r="F102" s="13">
        <f t="shared" si="3"/>
        <v>1</v>
      </c>
      <c r="G102" s="13"/>
      <c r="H102" s="13"/>
      <c r="I102" s="13"/>
      <c r="J102" s="13"/>
      <c r="K102" s="13"/>
      <c r="L102" s="13"/>
      <c r="M102" s="13"/>
      <c r="N102" s="13"/>
      <c r="O102" s="13">
        <v>0</v>
      </c>
      <c r="P102" s="13">
        <v>0</v>
      </c>
      <c r="Q102" s="13">
        <v>0</v>
      </c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3.5" customHeight="1">
      <c r="A103" s="11">
        <f t="shared" si="4"/>
        <v>45068</v>
      </c>
      <c r="B103" s="12" t="str">
        <f t="shared" si="0"/>
        <v>Mon</v>
      </c>
      <c r="C103" s="13">
        <f t="shared" si="6"/>
        <v>0</v>
      </c>
      <c r="D103" s="13">
        <f t="shared" si="5"/>
        <v>0</v>
      </c>
      <c r="E103" s="13">
        <f t="shared" si="2"/>
        <v>0</v>
      </c>
      <c r="F103" s="13">
        <f t="shared" si="3"/>
        <v>1</v>
      </c>
      <c r="G103" s="13"/>
      <c r="H103" s="13"/>
      <c r="I103" s="13"/>
      <c r="J103" s="13"/>
      <c r="K103" s="13"/>
      <c r="L103" s="13"/>
      <c r="M103" s="13"/>
      <c r="N103" s="13"/>
      <c r="O103" s="13">
        <v>0</v>
      </c>
      <c r="P103" s="13">
        <v>0</v>
      </c>
      <c r="Q103" s="13">
        <v>0</v>
      </c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3.5" customHeight="1">
      <c r="A104" s="11">
        <f t="shared" si="4"/>
        <v>45069</v>
      </c>
      <c r="B104" s="12" t="str">
        <f t="shared" si="0"/>
        <v>Tue</v>
      </c>
      <c r="C104" s="13">
        <f t="shared" si="6"/>
        <v>0</v>
      </c>
      <c r="D104" s="13">
        <f t="shared" si="5"/>
        <v>0</v>
      </c>
      <c r="E104" s="13">
        <f t="shared" si="2"/>
        <v>0</v>
      </c>
      <c r="F104" s="13">
        <f t="shared" si="3"/>
        <v>1</v>
      </c>
      <c r="G104" s="13"/>
      <c r="H104" s="13"/>
      <c r="I104" s="13"/>
      <c r="J104" s="13"/>
      <c r="K104" s="13"/>
      <c r="L104" s="13"/>
      <c r="M104" s="13"/>
      <c r="N104" s="13"/>
      <c r="O104" s="13">
        <v>0</v>
      </c>
      <c r="P104" s="13">
        <v>0</v>
      </c>
      <c r="Q104" s="13">
        <v>0</v>
      </c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3.5" customHeight="1">
      <c r="A105" s="11">
        <f t="shared" si="4"/>
        <v>45070</v>
      </c>
      <c r="B105" s="12" t="str">
        <f t="shared" si="0"/>
        <v>Wed</v>
      </c>
      <c r="C105" s="13">
        <f t="shared" si="6"/>
        <v>0</v>
      </c>
      <c r="D105" s="13">
        <f t="shared" si="5"/>
        <v>0</v>
      </c>
      <c r="E105" s="13">
        <f t="shared" si="2"/>
        <v>0</v>
      </c>
      <c r="F105" s="13">
        <f t="shared" si="3"/>
        <v>1</v>
      </c>
      <c r="G105" s="13"/>
      <c r="H105" s="13"/>
      <c r="I105" s="13"/>
      <c r="J105" s="13"/>
      <c r="K105" s="13"/>
      <c r="L105" s="13"/>
      <c r="M105" s="13"/>
      <c r="N105" s="13"/>
      <c r="O105" s="13">
        <v>0</v>
      </c>
      <c r="P105" s="13">
        <v>0</v>
      </c>
      <c r="Q105" s="13">
        <v>0</v>
      </c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3.5" customHeight="1">
      <c r="A106" s="11">
        <f t="shared" si="4"/>
        <v>45071</v>
      </c>
      <c r="B106" s="12" t="str">
        <f t="shared" si="0"/>
        <v>Thu</v>
      </c>
      <c r="C106" s="13">
        <f t="shared" si="6"/>
        <v>0</v>
      </c>
      <c r="D106" s="13">
        <f t="shared" si="5"/>
        <v>0</v>
      </c>
      <c r="E106" s="13">
        <f t="shared" si="2"/>
        <v>0</v>
      </c>
      <c r="F106" s="13">
        <f t="shared" si="3"/>
        <v>1</v>
      </c>
      <c r="G106" s="13"/>
      <c r="H106" s="13"/>
      <c r="I106" s="13"/>
      <c r="J106" s="13"/>
      <c r="K106" s="13"/>
      <c r="L106" s="13"/>
      <c r="M106" s="13"/>
      <c r="N106" s="13"/>
      <c r="O106" s="13">
        <v>0</v>
      </c>
      <c r="P106" s="13">
        <v>0</v>
      </c>
      <c r="Q106" s="13">
        <v>0</v>
      </c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3.5" customHeight="1">
      <c r="A107" s="11">
        <f t="shared" si="4"/>
        <v>45072</v>
      </c>
      <c r="B107" s="12" t="str">
        <f t="shared" si="0"/>
        <v>Fri</v>
      </c>
      <c r="C107" s="13">
        <f t="shared" si="6"/>
        <v>0</v>
      </c>
      <c r="D107" s="13">
        <f t="shared" si="5"/>
        <v>0</v>
      </c>
      <c r="E107" s="13">
        <f t="shared" si="2"/>
        <v>0</v>
      </c>
      <c r="F107" s="13">
        <f t="shared" si="3"/>
        <v>1</v>
      </c>
      <c r="G107" s="13"/>
      <c r="H107" s="13"/>
      <c r="I107" s="13"/>
      <c r="J107" s="13"/>
      <c r="K107" s="13"/>
      <c r="L107" s="13"/>
      <c r="M107" s="13"/>
      <c r="N107" s="13"/>
      <c r="O107" s="13">
        <v>0</v>
      </c>
      <c r="P107" s="13">
        <v>0</v>
      </c>
      <c r="Q107" s="13">
        <v>0</v>
      </c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3.5" customHeight="1">
      <c r="A108" s="11">
        <f t="shared" si="4"/>
        <v>45075</v>
      </c>
      <c r="B108" s="12" t="str">
        <f t="shared" si="0"/>
        <v>Mon</v>
      </c>
      <c r="C108" s="13">
        <f t="shared" si="6"/>
        <v>0</v>
      </c>
      <c r="D108" s="13">
        <f t="shared" si="5"/>
        <v>0</v>
      </c>
      <c r="E108" s="13">
        <f t="shared" si="2"/>
        <v>0</v>
      </c>
      <c r="F108" s="13">
        <f t="shared" si="3"/>
        <v>1</v>
      </c>
      <c r="G108" s="13"/>
      <c r="H108" s="13"/>
      <c r="I108" s="13"/>
      <c r="J108" s="13"/>
      <c r="K108" s="13"/>
      <c r="L108" s="13"/>
      <c r="M108" s="13"/>
      <c r="N108" s="13"/>
      <c r="O108" s="13">
        <v>0</v>
      </c>
      <c r="P108" s="13">
        <v>0</v>
      </c>
      <c r="Q108" s="13">
        <v>0</v>
      </c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3.5" customHeight="1">
      <c r="A109" s="11">
        <f t="shared" si="4"/>
        <v>45076</v>
      </c>
      <c r="B109" s="12" t="str">
        <f t="shared" si="0"/>
        <v>Tue</v>
      </c>
      <c r="C109" s="13">
        <f t="shared" si="6"/>
        <v>0</v>
      </c>
      <c r="D109" s="13">
        <f t="shared" si="5"/>
        <v>0</v>
      </c>
      <c r="E109" s="13">
        <f t="shared" si="2"/>
        <v>0</v>
      </c>
      <c r="F109" s="13">
        <f t="shared" si="3"/>
        <v>1</v>
      </c>
      <c r="G109" s="13"/>
      <c r="H109" s="13"/>
      <c r="I109" s="13"/>
      <c r="J109" s="13"/>
      <c r="K109" s="13"/>
      <c r="L109" s="13"/>
      <c r="M109" s="13"/>
      <c r="N109" s="13"/>
      <c r="O109" s="13">
        <v>0</v>
      </c>
      <c r="P109" s="13">
        <v>0</v>
      </c>
      <c r="Q109" s="13">
        <v>0</v>
      </c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3.5" customHeight="1">
      <c r="A110" s="11">
        <f t="shared" si="4"/>
        <v>45077</v>
      </c>
      <c r="B110" s="12" t="str">
        <f t="shared" si="0"/>
        <v>Wed</v>
      </c>
      <c r="C110" s="13">
        <f t="shared" si="6"/>
        <v>0</v>
      </c>
      <c r="D110" s="13">
        <f t="shared" si="5"/>
        <v>0</v>
      </c>
      <c r="E110" s="13">
        <f t="shared" si="2"/>
        <v>0</v>
      </c>
      <c r="F110" s="13">
        <f t="shared" si="3"/>
        <v>1</v>
      </c>
      <c r="G110" s="13"/>
      <c r="H110" s="13"/>
      <c r="I110" s="13"/>
      <c r="J110" s="13"/>
      <c r="K110" s="13"/>
      <c r="L110" s="13"/>
      <c r="M110" s="13"/>
      <c r="N110" s="13"/>
      <c r="O110" s="13">
        <v>0</v>
      </c>
      <c r="P110" s="13">
        <v>0</v>
      </c>
      <c r="Q110" s="13">
        <v>0</v>
      </c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3.5" customHeight="1">
      <c r="A111" s="11">
        <f t="shared" si="4"/>
        <v>45078</v>
      </c>
      <c r="B111" s="12" t="str">
        <f t="shared" si="0"/>
        <v>Thu</v>
      </c>
      <c r="C111" s="13">
        <f t="shared" si="6"/>
        <v>0</v>
      </c>
      <c r="D111" s="13">
        <f t="shared" si="5"/>
        <v>0</v>
      </c>
      <c r="E111" s="13">
        <f t="shared" si="2"/>
        <v>0</v>
      </c>
      <c r="F111" s="13">
        <f t="shared" si="3"/>
        <v>1</v>
      </c>
      <c r="G111" s="13"/>
      <c r="H111" s="13"/>
      <c r="I111" s="13"/>
      <c r="J111" s="13"/>
      <c r="K111" s="13"/>
      <c r="L111" s="13"/>
      <c r="M111" s="13"/>
      <c r="N111" s="13"/>
      <c r="O111" s="13">
        <v>0</v>
      </c>
      <c r="P111" s="13">
        <v>0</v>
      </c>
      <c r="Q111" s="13">
        <v>0</v>
      </c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3.5" customHeight="1">
      <c r="A112" s="11">
        <f t="shared" si="4"/>
        <v>45079</v>
      </c>
      <c r="B112" s="12" t="str">
        <f t="shared" si="0"/>
        <v>Fri</v>
      </c>
      <c r="C112" s="13">
        <f t="shared" si="6"/>
        <v>0</v>
      </c>
      <c r="D112" s="13">
        <f t="shared" si="5"/>
        <v>0</v>
      </c>
      <c r="E112" s="13">
        <f t="shared" si="2"/>
        <v>0</v>
      </c>
      <c r="F112" s="13">
        <f t="shared" si="3"/>
        <v>1</v>
      </c>
      <c r="G112" s="13"/>
      <c r="H112" s="13"/>
      <c r="I112" s="13"/>
      <c r="J112" s="13"/>
      <c r="K112" s="13"/>
      <c r="L112" s="13"/>
      <c r="M112" s="13"/>
      <c r="N112" s="13"/>
      <c r="O112" s="13">
        <v>0</v>
      </c>
      <c r="P112" s="13">
        <v>0</v>
      </c>
      <c r="Q112" s="13">
        <v>0</v>
      </c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3.5" customHeight="1">
      <c r="A113" s="11">
        <f t="shared" si="4"/>
        <v>45082</v>
      </c>
      <c r="B113" s="12" t="str">
        <f t="shared" si="0"/>
        <v>Mon</v>
      </c>
      <c r="C113" s="13">
        <f t="shared" si="6"/>
        <v>0</v>
      </c>
      <c r="D113" s="13">
        <f t="shared" si="5"/>
        <v>0</v>
      </c>
      <c r="E113" s="13">
        <f t="shared" si="2"/>
        <v>0</v>
      </c>
      <c r="F113" s="13">
        <f t="shared" si="3"/>
        <v>1</v>
      </c>
      <c r="G113" s="13"/>
      <c r="H113" s="13"/>
      <c r="I113" s="13"/>
      <c r="J113" s="13"/>
      <c r="K113" s="13"/>
      <c r="L113" s="13"/>
      <c r="M113" s="13"/>
      <c r="N113" s="13"/>
      <c r="O113" s="13">
        <v>0</v>
      </c>
      <c r="P113" s="13">
        <v>0</v>
      </c>
      <c r="Q113" s="13">
        <v>0</v>
      </c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3.5" customHeight="1">
      <c r="A114" s="11">
        <f t="shared" si="4"/>
        <v>45083</v>
      </c>
      <c r="B114" s="12" t="str">
        <f t="shared" si="0"/>
        <v>Tue</v>
      </c>
      <c r="C114" s="13">
        <f t="shared" si="6"/>
        <v>0</v>
      </c>
      <c r="D114" s="13">
        <f t="shared" si="5"/>
        <v>0</v>
      </c>
      <c r="E114" s="13">
        <f t="shared" si="2"/>
        <v>0</v>
      </c>
      <c r="F114" s="13">
        <f t="shared" si="3"/>
        <v>1</v>
      </c>
      <c r="G114" s="13"/>
      <c r="H114" s="13"/>
      <c r="I114" s="13"/>
      <c r="J114" s="13"/>
      <c r="K114" s="13"/>
      <c r="L114" s="13"/>
      <c r="M114" s="13"/>
      <c r="N114" s="13"/>
      <c r="O114" s="13">
        <v>0</v>
      </c>
      <c r="P114" s="13">
        <v>0</v>
      </c>
      <c r="Q114" s="13">
        <v>0</v>
      </c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3.5" customHeight="1">
      <c r="A115" s="11">
        <f t="shared" si="4"/>
        <v>45084</v>
      </c>
      <c r="B115" s="12" t="str">
        <f t="shared" si="0"/>
        <v>Wed</v>
      </c>
      <c r="C115" s="13">
        <f t="shared" si="6"/>
        <v>0</v>
      </c>
      <c r="D115" s="13">
        <f t="shared" si="5"/>
        <v>0</v>
      </c>
      <c r="E115" s="13">
        <f t="shared" si="2"/>
        <v>0</v>
      </c>
      <c r="F115" s="13">
        <f t="shared" si="3"/>
        <v>1</v>
      </c>
      <c r="G115" s="13"/>
      <c r="H115" s="13"/>
      <c r="I115" s="13"/>
      <c r="J115" s="13"/>
      <c r="K115" s="13"/>
      <c r="L115" s="13"/>
      <c r="M115" s="13"/>
      <c r="N115" s="13"/>
      <c r="O115" s="13">
        <v>0</v>
      </c>
      <c r="P115" s="13">
        <v>0</v>
      </c>
      <c r="Q115" s="13">
        <v>0</v>
      </c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3.5" customHeight="1">
      <c r="A116" s="11">
        <f t="shared" si="4"/>
        <v>45085</v>
      </c>
      <c r="B116" s="12" t="str">
        <f t="shared" si="0"/>
        <v>Thu</v>
      </c>
      <c r="C116" s="13">
        <f t="shared" si="6"/>
        <v>0</v>
      </c>
      <c r="D116" s="13">
        <f t="shared" si="5"/>
        <v>0</v>
      </c>
      <c r="E116" s="13">
        <f t="shared" si="2"/>
        <v>0</v>
      </c>
      <c r="F116" s="13">
        <f t="shared" si="3"/>
        <v>1</v>
      </c>
      <c r="G116" s="13"/>
      <c r="H116" s="13"/>
      <c r="I116" s="13"/>
      <c r="J116" s="13"/>
      <c r="K116" s="13"/>
      <c r="L116" s="13"/>
      <c r="M116" s="13"/>
      <c r="N116" s="13"/>
      <c r="O116" s="13">
        <v>0</v>
      </c>
      <c r="P116" s="13">
        <v>0</v>
      </c>
      <c r="Q116" s="13">
        <v>0</v>
      </c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3.5" customHeight="1">
      <c r="A117" s="11">
        <f t="shared" si="4"/>
        <v>45086</v>
      </c>
      <c r="B117" s="12" t="str">
        <f t="shared" si="0"/>
        <v>Fri</v>
      </c>
      <c r="C117" s="13">
        <f t="shared" si="6"/>
        <v>0</v>
      </c>
      <c r="D117" s="13">
        <f t="shared" si="5"/>
        <v>0</v>
      </c>
      <c r="E117" s="13">
        <f t="shared" si="2"/>
        <v>0</v>
      </c>
      <c r="F117" s="13">
        <f t="shared" si="3"/>
        <v>1</v>
      </c>
      <c r="G117" s="13"/>
      <c r="H117" s="13"/>
      <c r="I117" s="13"/>
      <c r="J117" s="13"/>
      <c r="K117" s="13"/>
      <c r="L117" s="13"/>
      <c r="M117" s="13"/>
      <c r="N117" s="13"/>
      <c r="O117" s="13">
        <v>0</v>
      </c>
      <c r="P117" s="13">
        <v>0</v>
      </c>
      <c r="Q117" s="13">
        <v>0</v>
      </c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3.5" customHeight="1">
      <c r="A118" s="11">
        <f t="shared" si="4"/>
        <v>45089</v>
      </c>
      <c r="B118" s="12" t="str">
        <f t="shared" si="0"/>
        <v>Mon</v>
      </c>
      <c r="C118" s="13">
        <f t="shared" si="6"/>
        <v>0</v>
      </c>
      <c r="D118" s="13">
        <f t="shared" si="5"/>
        <v>0</v>
      </c>
      <c r="E118" s="13">
        <f t="shared" si="2"/>
        <v>0</v>
      </c>
      <c r="F118" s="13">
        <f t="shared" si="3"/>
        <v>1</v>
      </c>
      <c r="G118" s="13"/>
      <c r="H118" s="13"/>
      <c r="I118" s="13"/>
      <c r="J118" s="13"/>
      <c r="K118" s="13"/>
      <c r="L118" s="13"/>
      <c r="M118" s="13"/>
      <c r="N118" s="13"/>
      <c r="O118" s="13">
        <v>0</v>
      </c>
      <c r="P118" s="13">
        <v>0</v>
      </c>
      <c r="Q118" s="13">
        <v>0</v>
      </c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3.5" customHeight="1">
      <c r="A119" s="11">
        <f t="shared" si="4"/>
        <v>45090</v>
      </c>
      <c r="B119" s="12" t="str">
        <f t="shared" si="0"/>
        <v>Tue</v>
      </c>
      <c r="C119" s="13">
        <f t="shared" si="6"/>
        <v>0</v>
      </c>
      <c r="D119" s="13">
        <f t="shared" si="5"/>
        <v>0</v>
      </c>
      <c r="E119" s="13">
        <f t="shared" si="2"/>
        <v>0</v>
      </c>
      <c r="F119" s="13">
        <f t="shared" si="3"/>
        <v>1</v>
      </c>
      <c r="G119" s="13"/>
      <c r="H119" s="13"/>
      <c r="I119" s="13"/>
      <c r="J119" s="13"/>
      <c r="K119" s="13"/>
      <c r="L119" s="13"/>
      <c r="M119" s="13"/>
      <c r="N119" s="13"/>
      <c r="O119" s="13">
        <v>0</v>
      </c>
      <c r="P119" s="13">
        <v>0</v>
      </c>
      <c r="Q119" s="13">
        <v>0</v>
      </c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3.5" customHeight="1">
      <c r="A120" s="11">
        <f t="shared" si="4"/>
        <v>45091</v>
      </c>
      <c r="B120" s="12" t="str">
        <f t="shared" si="0"/>
        <v>Wed</v>
      </c>
      <c r="C120" s="13">
        <f t="shared" si="6"/>
        <v>0</v>
      </c>
      <c r="D120" s="13">
        <f t="shared" si="5"/>
        <v>0</v>
      </c>
      <c r="E120" s="13">
        <f t="shared" si="2"/>
        <v>0</v>
      </c>
      <c r="F120" s="13">
        <f t="shared" si="3"/>
        <v>1</v>
      </c>
      <c r="G120" s="13"/>
      <c r="H120" s="13"/>
      <c r="I120" s="13"/>
      <c r="J120" s="13"/>
      <c r="K120" s="13"/>
      <c r="L120" s="13"/>
      <c r="M120" s="13"/>
      <c r="N120" s="13"/>
      <c r="O120" s="13">
        <v>0</v>
      </c>
      <c r="P120" s="13">
        <v>0</v>
      </c>
      <c r="Q120" s="13">
        <v>0</v>
      </c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3.5" customHeight="1">
      <c r="A121" s="11">
        <f t="shared" si="4"/>
        <v>45092</v>
      </c>
      <c r="B121" s="12" t="str">
        <f t="shared" si="0"/>
        <v>Thu</v>
      </c>
      <c r="C121" s="13">
        <f t="shared" si="6"/>
        <v>0</v>
      </c>
      <c r="D121" s="13">
        <f t="shared" si="5"/>
        <v>0</v>
      </c>
      <c r="E121" s="13">
        <f t="shared" si="2"/>
        <v>0</v>
      </c>
      <c r="F121" s="13">
        <f t="shared" si="3"/>
        <v>1</v>
      </c>
      <c r="G121" s="13"/>
      <c r="H121" s="13"/>
      <c r="I121" s="13"/>
      <c r="J121" s="13"/>
      <c r="K121" s="13"/>
      <c r="L121" s="13"/>
      <c r="M121" s="13"/>
      <c r="N121" s="13"/>
      <c r="O121" s="13">
        <v>0</v>
      </c>
      <c r="P121" s="13">
        <v>0</v>
      </c>
      <c r="Q121" s="13">
        <v>0</v>
      </c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3.5" customHeight="1">
      <c r="A122" s="11">
        <f t="shared" si="4"/>
        <v>45093</v>
      </c>
      <c r="B122" s="12" t="str">
        <f t="shared" si="0"/>
        <v>Fri</v>
      </c>
      <c r="C122" s="13">
        <f t="shared" si="6"/>
        <v>0</v>
      </c>
      <c r="D122" s="13">
        <f t="shared" si="5"/>
        <v>0</v>
      </c>
      <c r="E122" s="13">
        <f t="shared" si="2"/>
        <v>0</v>
      </c>
      <c r="F122" s="13">
        <f t="shared" si="3"/>
        <v>1</v>
      </c>
      <c r="G122" s="13"/>
      <c r="H122" s="13"/>
      <c r="I122" s="13"/>
      <c r="J122" s="13"/>
      <c r="K122" s="13"/>
      <c r="L122" s="13"/>
      <c r="M122" s="13"/>
      <c r="N122" s="13"/>
      <c r="O122" s="13">
        <v>0</v>
      </c>
      <c r="P122" s="13">
        <v>0</v>
      </c>
      <c r="Q122" s="13">
        <v>0</v>
      </c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3.5" customHeight="1">
      <c r="A123" s="11">
        <f t="shared" si="4"/>
        <v>45096</v>
      </c>
      <c r="B123" s="12" t="str">
        <f t="shared" si="0"/>
        <v>Mon</v>
      </c>
      <c r="C123" s="13">
        <f t="shared" si="6"/>
        <v>0</v>
      </c>
      <c r="D123" s="13">
        <f t="shared" si="5"/>
        <v>0</v>
      </c>
      <c r="E123" s="13">
        <f t="shared" si="2"/>
        <v>0</v>
      </c>
      <c r="F123" s="13">
        <f t="shared" si="3"/>
        <v>1</v>
      </c>
      <c r="G123" s="13"/>
      <c r="H123" s="13"/>
      <c r="I123" s="13"/>
      <c r="J123" s="13"/>
      <c r="K123" s="13"/>
      <c r="L123" s="13"/>
      <c r="M123" s="13"/>
      <c r="N123" s="13"/>
      <c r="O123" s="13">
        <v>0</v>
      </c>
      <c r="P123" s="13">
        <v>0</v>
      </c>
      <c r="Q123" s="13">
        <v>0</v>
      </c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3.5" customHeight="1">
      <c r="A124" s="11">
        <f t="shared" si="4"/>
        <v>45097</v>
      </c>
      <c r="B124" s="12" t="str">
        <f t="shared" si="0"/>
        <v>Tue</v>
      </c>
      <c r="C124" s="13">
        <f t="shared" si="6"/>
        <v>0</v>
      </c>
      <c r="D124" s="13">
        <f t="shared" si="5"/>
        <v>0</v>
      </c>
      <c r="E124" s="13">
        <f t="shared" si="2"/>
        <v>0</v>
      </c>
      <c r="F124" s="13">
        <f t="shared" si="3"/>
        <v>1</v>
      </c>
      <c r="G124" s="13"/>
      <c r="H124" s="13"/>
      <c r="I124" s="13"/>
      <c r="J124" s="13"/>
      <c r="K124" s="13"/>
      <c r="L124" s="13"/>
      <c r="M124" s="13"/>
      <c r="N124" s="13"/>
      <c r="O124" s="13">
        <v>0</v>
      </c>
      <c r="P124" s="13">
        <v>0</v>
      </c>
      <c r="Q124" s="13">
        <v>0</v>
      </c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3.5" customHeight="1">
      <c r="A125" s="11">
        <f t="shared" si="4"/>
        <v>45098</v>
      </c>
      <c r="B125" s="12" t="str">
        <f t="shared" si="0"/>
        <v>Wed</v>
      </c>
      <c r="C125" s="13">
        <f t="shared" si="6"/>
        <v>0</v>
      </c>
      <c r="D125" s="13">
        <f t="shared" si="5"/>
        <v>0</v>
      </c>
      <c r="E125" s="13">
        <f t="shared" si="2"/>
        <v>0</v>
      </c>
      <c r="F125" s="13">
        <f t="shared" si="3"/>
        <v>1</v>
      </c>
      <c r="G125" s="13"/>
      <c r="H125" s="13"/>
      <c r="I125" s="13"/>
      <c r="J125" s="13"/>
      <c r="K125" s="13"/>
      <c r="L125" s="13"/>
      <c r="M125" s="13"/>
      <c r="N125" s="13"/>
      <c r="O125" s="13">
        <v>0</v>
      </c>
      <c r="P125" s="13">
        <v>0</v>
      </c>
      <c r="Q125" s="13">
        <v>0</v>
      </c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3.5" customHeight="1">
      <c r="A126" s="11">
        <f t="shared" si="4"/>
        <v>45099</v>
      </c>
      <c r="B126" s="12" t="str">
        <f t="shared" si="0"/>
        <v>Thu</v>
      </c>
      <c r="C126" s="13">
        <f t="shared" si="6"/>
        <v>0</v>
      </c>
      <c r="D126" s="13">
        <f t="shared" si="5"/>
        <v>0</v>
      </c>
      <c r="E126" s="13">
        <f t="shared" si="2"/>
        <v>0</v>
      </c>
      <c r="F126" s="13">
        <f t="shared" si="3"/>
        <v>1</v>
      </c>
      <c r="G126" s="13"/>
      <c r="H126" s="13"/>
      <c r="I126" s="13"/>
      <c r="J126" s="13"/>
      <c r="K126" s="13"/>
      <c r="L126" s="13"/>
      <c r="M126" s="13"/>
      <c r="N126" s="13"/>
      <c r="O126" s="13">
        <v>0</v>
      </c>
      <c r="P126" s="13">
        <v>0</v>
      </c>
      <c r="Q126" s="13">
        <v>0</v>
      </c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3.5" customHeight="1">
      <c r="A127" s="11">
        <f t="shared" si="4"/>
        <v>45100</v>
      </c>
      <c r="B127" s="12" t="str">
        <f t="shared" si="0"/>
        <v>Fri</v>
      </c>
      <c r="C127" s="13">
        <f t="shared" si="6"/>
        <v>0</v>
      </c>
      <c r="D127" s="13">
        <f t="shared" si="5"/>
        <v>0</v>
      </c>
      <c r="E127" s="13">
        <f t="shared" si="2"/>
        <v>0</v>
      </c>
      <c r="F127" s="13">
        <f t="shared" si="3"/>
        <v>1</v>
      </c>
      <c r="G127" s="13"/>
      <c r="H127" s="13"/>
      <c r="I127" s="13"/>
      <c r="J127" s="13"/>
      <c r="K127" s="13"/>
      <c r="L127" s="13"/>
      <c r="M127" s="13"/>
      <c r="N127" s="13"/>
      <c r="O127" s="13">
        <v>0</v>
      </c>
      <c r="P127" s="13">
        <v>0</v>
      </c>
      <c r="Q127" s="13">
        <v>0</v>
      </c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3.5" customHeight="1">
      <c r="A128" s="11">
        <f t="shared" si="4"/>
        <v>45103</v>
      </c>
      <c r="B128" s="12" t="str">
        <f t="shared" si="0"/>
        <v>Mon</v>
      </c>
      <c r="C128" s="13">
        <f t="shared" si="6"/>
        <v>0</v>
      </c>
      <c r="D128" s="13">
        <f t="shared" si="5"/>
        <v>0</v>
      </c>
      <c r="E128" s="13">
        <f t="shared" si="2"/>
        <v>0</v>
      </c>
      <c r="F128" s="13">
        <f t="shared" si="3"/>
        <v>1</v>
      </c>
      <c r="G128" s="13"/>
      <c r="H128" s="13"/>
      <c r="I128" s="13"/>
      <c r="J128" s="13"/>
      <c r="K128" s="13"/>
      <c r="L128" s="13"/>
      <c r="M128" s="13"/>
      <c r="N128" s="13"/>
      <c r="O128" s="13">
        <v>0</v>
      </c>
      <c r="P128" s="13">
        <v>0</v>
      </c>
      <c r="Q128" s="13">
        <v>0</v>
      </c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3.5" customHeight="1">
      <c r="A129" s="11">
        <f t="shared" si="4"/>
        <v>45104</v>
      </c>
      <c r="B129" s="12" t="str">
        <f t="shared" si="0"/>
        <v>Tue</v>
      </c>
      <c r="C129" s="13">
        <f t="shared" si="6"/>
        <v>0</v>
      </c>
      <c r="D129" s="13">
        <f t="shared" si="5"/>
        <v>0</v>
      </c>
      <c r="E129" s="13">
        <f t="shared" si="2"/>
        <v>0</v>
      </c>
      <c r="F129" s="13">
        <f t="shared" si="3"/>
        <v>1</v>
      </c>
      <c r="G129" s="13"/>
      <c r="H129" s="13"/>
      <c r="I129" s="13"/>
      <c r="J129" s="13"/>
      <c r="K129" s="13"/>
      <c r="L129" s="13"/>
      <c r="M129" s="13"/>
      <c r="N129" s="13"/>
      <c r="O129" s="13">
        <v>0</v>
      </c>
      <c r="P129" s="13">
        <v>0</v>
      </c>
      <c r="Q129" s="13">
        <v>0</v>
      </c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3.5" customHeight="1">
      <c r="A130" s="11">
        <f t="shared" si="4"/>
        <v>45105</v>
      </c>
      <c r="B130" s="12" t="str">
        <f t="shared" si="0"/>
        <v>Wed</v>
      </c>
      <c r="C130" s="13">
        <f t="shared" si="6"/>
        <v>0</v>
      </c>
      <c r="D130" s="13">
        <f t="shared" si="5"/>
        <v>0</v>
      </c>
      <c r="E130" s="13">
        <f t="shared" si="2"/>
        <v>0</v>
      </c>
      <c r="F130" s="13">
        <f t="shared" si="3"/>
        <v>1</v>
      </c>
      <c r="G130" s="13"/>
      <c r="H130" s="13"/>
      <c r="I130" s="13"/>
      <c r="J130" s="13"/>
      <c r="K130" s="13"/>
      <c r="L130" s="13"/>
      <c r="M130" s="13"/>
      <c r="N130" s="13"/>
      <c r="O130" s="13">
        <v>0</v>
      </c>
      <c r="P130" s="13">
        <v>0</v>
      </c>
      <c r="Q130" s="13">
        <v>0</v>
      </c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3.5" customHeight="1">
      <c r="A131" s="11">
        <f t="shared" si="4"/>
        <v>45106</v>
      </c>
      <c r="B131" s="12" t="str">
        <f t="shared" si="0"/>
        <v>Thu</v>
      </c>
      <c r="C131" s="13">
        <f t="shared" ref="C131:C194" si="7">SUM(G131+H131+I131+J131+K131+L131+M131+N131+O131+P131+Q131)</f>
        <v>0</v>
      </c>
      <c r="D131" s="13">
        <f t="shared" si="5"/>
        <v>0</v>
      </c>
      <c r="E131" s="13">
        <f t="shared" si="2"/>
        <v>0</v>
      </c>
      <c r="F131" s="13">
        <f t="shared" si="3"/>
        <v>1</v>
      </c>
      <c r="G131" s="13"/>
      <c r="H131" s="13"/>
      <c r="I131" s="13"/>
      <c r="J131" s="13"/>
      <c r="K131" s="13"/>
      <c r="L131" s="13"/>
      <c r="M131" s="13"/>
      <c r="N131" s="13"/>
      <c r="O131" s="13">
        <v>0</v>
      </c>
      <c r="P131" s="13">
        <v>0</v>
      </c>
      <c r="Q131" s="13">
        <v>0</v>
      </c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3.5" customHeight="1">
      <c r="A132" s="11">
        <f t="shared" si="4"/>
        <v>45107</v>
      </c>
      <c r="B132" s="12" t="str">
        <f t="shared" si="0"/>
        <v>Fri</v>
      </c>
      <c r="C132" s="13">
        <f t="shared" si="7"/>
        <v>0</v>
      </c>
      <c r="D132" s="13">
        <f t="shared" si="5"/>
        <v>0</v>
      </c>
      <c r="E132" s="13">
        <f t="shared" si="2"/>
        <v>0</v>
      </c>
      <c r="F132" s="13">
        <f t="shared" si="3"/>
        <v>1</v>
      </c>
      <c r="G132" s="13"/>
      <c r="H132" s="13"/>
      <c r="I132" s="13"/>
      <c r="J132" s="13"/>
      <c r="K132" s="13"/>
      <c r="L132" s="13"/>
      <c r="M132" s="13"/>
      <c r="N132" s="13"/>
      <c r="O132" s="13">
        <v>0</v>
      </c>
      <c r="P132" s="13">
        <v>0</v>
      </c>
      <c r="Q132" s="13">
        <v>0</v>
      </c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3.5" customHeight="1">
      <c r="A133" s="11">
        <f t="shared" si="4"/>
        <v>45110</v>
      </c>
      <c r="B133" s="12" t="str">
        <f t="shared" si="0"/>
        <v>Mon</v>
      </c>
      <c r="C133" s="13">
        <f t="shared" si="7"/>
        <v>0</v>
      </c>
      <c r="D133" s="13">
        <f t="shared" si="5"/>
        <v>0</v>
      </c>
      <c r="E133" s="13">
        <f t="shared" si="2"/>
        <v>0</v>
      </c>
      <c r="F133" s="13">
        <f t="shared" si="3"/>
        <v>1</v>
      </c>
      <c r="G133" s="13"/>
      <c r="H133" s="13"/>
      <c r="I133" s="13"/>
      <c r="J133" s="13"/>
      <c r="K133" s="13"/>
      <c r="L133" s="13"/>
      <c r="M133" s="13"/>
      <c r="N133" s="13"/>
      <c r="O133" s="13">
        <v>0</v>
      </c>
      <c r="P133" s="13">
        <v>0</v>
      </c>
      <c r="Q133" s="13">
        <v>0</v>
      </c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3.5" customHeight="1">
      <c r="A134" s="11">
        <f t="shared" si="4"/>
        <v>45111</v>
      </c>
      <c r="B134" s="12" t="str">
        <f t="shared" si="0"/>
        <v>Tue</v>
      </c>
      <c r="C134" s="13">
        <f t="shared" si="7"/>
        <v>0</v>
      </c>
      <c r="D134" s="13">
        <f t="shared" si="5"/>
        <v>0</v>
      </c>
      <c r="E134" s="13">
        <f t="shared" si="2"/>
        <v>0</v>
      </c>
      <c r="F134" s="13">
        <f t="shared" si="3"/>
        <v>1</v>
      </c>
      <c r="G134" s="13"/>
      <c r="H134" s="13"/>
      <c r="I134" s="13"/>
      <c r="J134" s="13"/>
      <c r="K134" s="13"/>
      <c r="L134" s="13"/>
      <c r="M134" s="13"/>
      <c r="N134" s="13"/>
      <c r="O134" s="13">
        <v>0</v>
      </c>
      <c r="P134" s="13">
        <v>0</v>
      </c>
      <c r="Q134" s="13">
        <v>0</v>
      </c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3.5" customHeight="1">
      <c r="A135" s="11">
        <f t="shared" si="4"/>
        <v>45112</v>
      </c>
      <c r="B135" s="12" t="str">
        <f t="shared" si="0"/>
        <v>Wed</v>
      </c>
      <c r="C135" s="13">
        <f t="shared" si="7"/>
        <v>0</v>
      </c>
      <c r="D135" s="13">
        <f t="shared" si="5"/>
        <v>0</v>
      </c>
      <c r="E135" s="13">
        <f t="shared" si="2"/>
        <v>0</v>
      </c>
      <c r="F135" s="13">
        <f t="shared" si="3"/>
        <v>1</v>
      </c>
      <c r="G135" s="13"/>
      <c r="H135" s="13"/>
      <c r="I135" s="13"/>
      <c r="J135" s="13"/>
      <c r="K135" s="13"/>
      <c r="L135" s="13"/>
      <c r="M135" s="13"/>
      <c r="N135" s="13"/>
      <c r="O135" s="13">
        <v>0</v>
      </c>
      <c r="P135" s="13">
        <v>0</v>
      </c>
      <c r="Q135" s="13">
        <v>0</v>
      </c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3.5" customHeight="1">
      <c r="A136" s="11">
        <f t="shared" si="4"/>
        <v>45113</v>
      </c>
      <c r="B136" s="12" t="str">
        <f t="shared" si="0"/>
        <v>Thu</v>
      </c>
      <c r="C136" s="13">
        <f t="shared" si="7"/>
        <v>0</v>
      </c>
      <c r="D136" s="13">
        <f t="shared" si="5"/>
        <v>0</v>
      </c>
      <c r="E136" s="13">
        <f t="shared" si="2"/>
        <v>0</v>
      </c>
      <c r="F136" s="13">
        <f t="shared" si="3"/>
        <v>1</v>
      </c>
      <c r="G136" s="13"/>
      <c r="H136" s="13"/>
      <c r="I136" s="13"/>
      <c r="J136" s="13"/>
      <c r="K136" s="13"/>
      <c r="L136" s="13"/>
      <c r="M136" s="13"/>
      <c r="N136" s="13"/>
      <c r="O136" s="13">
        <v>0</v>
      </c>
      <c r="P136" s="13">
        <v>0</v>
      </c>
      <c r="Q136" s="13">
        <v>0</v>
      </c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3.5" customHeight="1">
      <c r="A137" s="11">
        <f t="shared" si="4"/>
        <v>45114</v>
      </c>
      <c r="B137" s="12" t="str">
        <f t="shared" si="0"/>
        <v>Fri</v>
      </c>
      <c r="C137" s="13">
        <f t="shared" si="7"/>
        <v>0</v>
      </c>
      <c r="D137" s="13">
        <f t="shared" si="5"/>
        <v>0</v>
      </c>
      <c r="E137" s="13">
        <f t="shared" si="2"/>
        <v>0</v>
      </c>
      <c r="F137" s="13">
        <f t="shared" si="3"/>
        <v>1</v>
      </c>
      <c r="G137" s="13"/>
      <c r="H137" s="13"/>
      <c r="I137" s="13"/>
      <c r="J137" s="13"/>
      <c r="K137" s="13"/>
      <c r="L137" s="13"/>
      <c r="M137" s="13"/>
      <c r="N137" s="13"/>
      <c r="O137" s="13">
        <v>0</v>
      </c>
      <c r="P137" s="13">
        <v>0</v>
      </c>
      <c r="Q137" s="13">
        <v>0</v>
      </c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3.5" customHeight="1">
      <c r="A138" s="11">
        <f t="shared" si="4"/>
        <v>45117</v>
      </c>
      <c r="B138" s="12" t="str">
        <f t="shared" si="0"/>
        <v>Mon</v>
      </c>
      <c r="C138" s="13">
        <f t="shared" si="7"/>
        <v>0</v>
      </c>
      <c r="D138" s="13">
        <f t="shared" si="5"/>
        <v>0</v>
      </c>
      <c r="E138" s="13">
        <f t="shared" si="2"/>
        <v>0</v>
      </c>
      <c r="F138" s="13">
        <f t="shared" si="3"/>
        <v>1</v>
      </c>
      <c r="G138" s="13"/>
      <c r="H138" s="13"/>
      <c r="I138" s="13"/>
      <c r="J138" s="13"/>
      <c r="K138" s="13"/>
      <c r="L138" s="13"/>
      <c r="M138" s="13"/>
      <c r="N138" s="13"/>
      <c r="O138" s="13">
        <v>0</v>
      </c>
      <c r="P138" s="13">
        <v>0</v>
      </c>
      <c r="Q138" s="13">
        <v>0</v>
      </c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3.5" customHeight="1">
      <c r="A139" s="11">
        <f t="shared" si="4"/>
        <v>45118</v>
      </c>
      <c r="B139" s="12" t="str">
        <f t="shared" si="0"/>
        <v>Tue</v>
      </c>
      <c r="C139" s="13">
        <f t="shared" si="7"/>
        <v>0</v>
      </c>
      <c r="D139" s="13">
        <f t="shared" si="5"/>
        <v>0</v>
      </c>
      <c r="E139" s="13">
        <f t="shared" si="2"/>
        <v>0</v>
      </c>
      <c r="F139" s="13">
        <f t="shared" si="3"/>
        <v>1</v>
      </c>
      <c r="G139" s="13"/>
      <c r="H139" s="13"/>
      <c r="I139" s="13"/>
      <c r="J139" s="13"/>
      <c r="K139" s="13"/>
      <c r="L139" s="13"/>
      <c r="M139" s="13"/>
      <c r="N139" s="13"/>
      <c r="O139" s="13">
        <v>0</v>
      </c>
      <c r="P139" s="13">
        <v>0</v>
      </c>
      <c r="Q139" s="13">
        <v>0</v>
      </c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3.5" customHeight="1">
      <c r="A140" s="11">
        <f t="shared" si="4"/>
        <v>45119</v>
      </c>
      <c r="B140" s="12" t="str">
        <f t="shared" si="0"/>
        <v>Wed</v>
      </c>
      <c r="C140" s="13">
        <f t="shared" si="7"/>
        <v>0</v>
      </c>
      <c r="D140" s="13">
        <f t="shared" si="5"/>
        <v>0</v>
      </c>
      <c r="E140" s="13">
        <f t="shared" si="2"/>
        <v>0</v>
      </c>
      <c r="F140" s="13">
        <f t="shared" si="3"/>
        <v>1</v>
      </c>
      <c r="G140" s="13"/>
      <c r="H140" s="13"/>
      <c r="I140" s="13"/>
      <c r="J140" s="13"/>
      <c r="K140" s="13"/>
      <c r="L140" s="13"/>
      <c r="M140" s="13"/>
      <c r="N140" s="13"/>
      <c r="O140" s="13">
        <v>0</v>
      </c>
      <c r="P140" s="13">
        <v>0</v>
      </c>
      <c r="Q140" s="13">
        <v>0</v>
      </c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3.5" customHeight="1">
      <c r="A141" s="11">
        <f t="shared" si="4"/>
        <v>45120</v>
      </c>
      <c r="B141" s="12" t="str">
        <f t="shared" si="0"/>
        <v>Thu</v>
      </c>
      <c r="C141" s="13">
        <f t="shared" si="7"/>
        <v>0</v>
      </c>
      <c r="D141" s="13">
        <f t="shared" si="5"/>
        <v>0</v>
      </c>
      <c r="E141" s="13">
        <f t="shared" si="2"/>
        <v>0</v>
      </c>
      <c r="F141" s="13">
        <f t="shared" si="3"/>
        <v>1</v>
      </c>
      <c r="G141" s="13"/>
      <c r="H141" s="13"/>
      <c r="I141" s="13"/>
      <c r="J141" s="13"/>
      <c r="K141" s="13"/>
      <c r="L141" s="13"/>
      <c r="M141" s="13"/>
      <c r="N141" s="13"/>
      <c r="O141" s="13">
        <v>0</v>
      </c>
      <c r="P141" s="13">
        <v>0</v>
      </c>
      <c r="Q141" s="13">
        <v>0</v>
      </c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3.5" customHeight="1">
      <c r="A142" s="11">
        <f t="shared" si="4"/>
        <v>45121</v>
      </c>
      <c r="B142" s="12" t="str">
        <f t="shared" si="0"/>
        <v>Fri</v>
      </c>
      <c r="C142" s="13">
        <f t="shared" si="7"/>
        <v>0</v>
      </c>
      <c r="D142" s="13">
        <f t="shared" si="5"/>
        <v>0</v>
      </c>
      <c r="E142" s="13">
        <f t="shared" si="2"/>
        <v>0</v>
      </c>
      <c r="F142" s="13">
        <f t="shared" si="3"/>
        <v>1</v>
      </c>
      <c r="G142" s="13"/>
      <c r="H142" s="13"/>
      <c r="I142" s="13"/>
      <c r="J142" s="13"/>
      <c r="K142" s="13"/>
      <c r="L142" s="13"/>
      <c r="M142" s="13"/>
      <c r="N142" s="13"/>
      <c r="O142" s="13">
        <v>0</v>
      </c>
      <c r="P142" s="13">
        <v>0</v>
      </c>
      <c r="Q142" s="13">
        <v>0</v>
      </c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3.5" customHeight="1">
      <c r="A143" s="11">
        <f t="shared" si="4"/>
        <v>45124</v>
      </c>
      <c r="B143" s="12" t="str">
        <f t="shared" si="0"/>
        <v>Mon</v>
      </c>
      <c r="C143" s="13">
        <f t="shared" si="7"/>
        <v>0</v>
      </c>
      <c r="D143" s="13">
        <f t="shared" si="5"/>
        <v>0</v>
      </c>
      <c r="E143" s="13">
        <f t="shared" si="2"/>
        <v>0</v>
      </c>
      <c r="F143" s="13">
        <f t="shared" si="3"/>
        <v>1</v>
      </c>
      <c r="G143" s="13"/>
      <c r="H143" s="13"/>
      <c r="I143" s="13"/>
      <c r="J143" s="13"/>
      <c r="K143" s="13"/>
      <c r="L143" s="13"/>
      <c r="M143" s="13"/>
      <c r="N143" s="13"/>
      <c r="O143" s="13">
        <v>0</v>
      </c>
      <c r="P143" s="13">
        <v>0</v>
      </c>
      <c r="Q143" s="13">
        <v>0</v>
      </c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3.5" customHeight="1">
      <c r="A144" s="11">
        <f t="shared" si="4"/>
        <v>45125</v>
      </c>
      <c r="B144" s="12" t="str">
        <f t="shared" si="0"/>
        <v>Tue</v>
      </c>
      <c r="C144" s="13">
        <f t="shared" si="7"/>
        <v>0</v>
      </c>
      <c r="D144" s="13">
        <f t="shared" si="5"/>
        <v>0</v>
      </c>
      <c r="E144" s="13">
        <f t="shared" si="2"/>
        <v>0</v>
      </c>
      <c r="F144" s="13">
        <f t="shared" si="3"/>
        <v>1</v>
      </c>
      <c r="G144" s="13"/>
      <c r="H144" s="13"/>
      <c r="I144" s="13"/>
      <c r="J144" s="13"/>
      <c r="K144" s="13"/>
      <c r="L144" s="13"/>
      <c r="M144" s="13"/>
      <c r="N144" s="13"/>
      <c r="O144" s="13">
        <v>0</v>
      </c>
      <c r="P144" s="13">
        <v>0</v>
      </c>
      <c r="Q144" s="13">
        <v>0</v>
      </c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3.5" customHeight="1">
      <c r="A145" s="11">
        <f t="shared" si="4"/>
        <v>45126</v>
      </c>
      <c r="B145" s="12" t="str">
        <f t="shared" si="0"/>
        <v>Wed</v>
      </c>
      <c r="C145" s="13">
        <f t="shared" si="7"/>
        <v>0</v>
      </c>
      <c r="D145" s="13">
        <f t="shared" si="5"/>
        <v>0</v>
      </c>
      <c r="E145" s="13">
        <f t="shared" si="2"/>
        <v>0</v>
      </c>
      <c r="F145" s="13">
        <f t="shared" si="3"/>
        <v>1</v>
      </c>
      <c r="G145" s="13"/>
      <c r="H145" s="13"/>
      <c r="I145" s="13"/>
      <c r="J145" s="13"/>
      <c r="K145" s="13"/>
      <c r="L145" s="13"/>
      <c r="M145" s="13"/>
      <c r="N145" s="13"/>
      <c r="O145" s="13">
        <v>0</v>
      </c>
      <c r="P145" s="13">
        <v>0</v>
      </c>
      <c r="Q145" s="13">
        <v>0</v>
      </c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3.5" customHeight="1">
      <c r="A146" s="11">
        <f t="shared" si="4"/>
        <v>45127</v>
      </c>
      <c r="B146" s="12" t="str">
        <f t="shared" si="0"/>
        <v>Thu</v>
      </c>
      <c r="C146" s="13">
        <f t="shared" si="7"/>
        <v>0</v>
      </c>
      <c r="D146" s="13">
        <f t="shared" si="5"/>
        <v>0</v>
      </c>
      <c r="E146" s="13">
        <f t="shared" si="2"/>
        <v>0</v>
      </c>
      <c r="F146" s="13">
        <f t="shared" si="3"/>
        <v>1</v>
      </c>
      <c r="G146" s="13"/>
      <c r="H146" s="13"/>
      <c r="I146" s="13"/>
      <c r="J146" s="13"/>
      <c r="K146" s="13"/>
      <c r="L146" s="13"/>
      <c r="M146" s="13"/>
      <c r="N146" s="13"/>
      <c r="O146" s="13">
        <v>0</v>
      </c>
      <c r="P146" s="13">
        <v>0</v>
      </c>
      <c r="Q146" s="13">
        <v>0</v>
      </c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3.5" customHeight="1">
      <c r="A147" s="11">
        <f t="shared" si="4"/>
        <v>45128</v>
      </c>
      <c r="B147" s="12" t="str">
        <f t="shared" si="0"/>
        <v>Fri</v>
      </c>
      <c r="C147" s="13">
        <f t="shared" si="7"/>
        <v>0</v>
      </c>
      <c r="D147" s="13">
        <f t="shared" si="5"/>
        <v>0</v>
      </c>
      <c r="E147" s="13">
        <f t="shared" si="2"/>
        <v>0</v>
      </c>
      <c r="F147" s="13">
        <f t="shared" si="3"/>
        <v>1</v>
      </c>
      <c r="G147" s="13"/>
      <c r="H147" s="13"/>
      <c r="I147" s="13"/>
      <c r="J147" s="13"/>
      <c r="K147" s="13"/>
      <c r="L147" s="13"/>
      <c r="M147" s="13"/>
      <c r="N147" s="13"/>
      <c r="O147" s="13">
        <v>0</v>
      </c>
      <c r="P147" s="13">
        <v>0</v>
      </c>
      <c r="Q147" s="13">
        <v>0</v>
      </c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3.5" customHeight="1">
      <c r="A148" s="11">
        <f t="shared" si="4"/>
        <v>45131</v>
      </c>
      <c r="B148" s="12" t="str">
        <f t="shared" si="0"/>
        <v>Mon</v>
      </c>
      <c r="C148" s="13">
        <f t="shared" si="7"/>
        <v>0</v>
      </c>
      <c r="D148" s="13">
        <f t="shared" si="5"/>
        <v>0</v>
      </c>
      <c r="E148" s="13">
        <f t="shared" si="2"/>
        <v>0</v>
      </c>
      <c r="F148" s="13">
        <f t="shared" si="3"/>
        <v>1</v>
      </c>
      <c r="G148" s="13"/>
      <c r="H148" s="13"/>
      <c r="I148" s="13"/>
      <c r="J148" s="13"/>
      <c r="K148" s="13"/>
      <c r="L148" s="13"/>
      <c r="M148" s="13"/>
      <c r="N148" s="13"/>
      <c r="O148" s="13">
        <v>0</v>
      </c>
      <c r="P148" s="13">
        <v>0</v>
      </c>
      <c r="Q148" s="13">
        <v>0</v>
      </c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3.5" customHeight="1">
      <c r="A149" s="11">
        <f t="shared" si="4"/>
        <v>45132</v>
      </c>
      <c r="B149" s="12" t="str">
        <f t="shared" si="0"/>
        <v>Tue</v>
      </c>
      <c r="C149" s="13">
        <f t="shared" si="7"/>
        <v>24856</v>
      </c>
      <c r="D149" s="13">
        <f t="shared" si="5"/>
        <v>24856</v>
      </c>
      <c r="E149" s="13">
        <f t="shared" si="2"/>
        <v>0</v>
      </c>
      <c r="F149" s="13">
        <f t="shared" si="3"/>
        <v>1</v>
      </c>
      <c r="G149" s="13">
        <v>24856</v>
      </c>
      <c r="H149" s="13"/>
      <c r="I149" s="13"/>
      <c r="J149" s="13"/>
      <c r="K149" s="13"/>
      <c r="L149" s="13"/>
      <c r="M149" s="13"/>
      <c r="N149" s="13"/>
      <c r="O149" s="13">
        <v>0</v>
      </c>
      <c r="P149" s="13">
        <v>0</v>
      </c>
      <c r="Q149" s="13">
        <v>0</v>
      </c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3.5" customHeight="1">
      <c r="A150" s="11">
        <f t="shared" si="4"/>
        <v>45133</v>
      </c>
      <c r="B150" s="12" t="str">
        <f t="shared" si="0"/>
        <v>Wed</v>
      </c>
      <c r="C150" s="13">
        <f t="shared" si="7"/>
        <v>-868</v>
      </c>
      <c r="D150" s="13">
        <f t="shared" si="5"/>
        <v>23988</v>
      </c>
      <c r="E150" s="13">
        <f t="shared" si="2"/>
        <v>-868</v>
      </c>
      <c r="F150" s="13">
        <f t="shared" si="3"/>
        <v>1</v>
      </c>
      <c r="G150" s="13">
        <v>-868</v>
      </c>
      <c r="H150" s="13"/>
      <c r="I150" s="13"/>
      <c r="J150" s="13"/>
      <c r="K150" s="13"/>
      <c r="L150" s="13"/>
      <c r="M150" s="13"/>
      <c r="N150" s="13"/>
      <c r="O150" s="13">
        <v>0</v>
      </c>
      <c r="P150" s="13">
        <v>0</v>
      </c>
      <c r="Q150" s="13">
        <v>0</v>
      </c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3.5" customHeight="1">
      <c r="A151" s="11">
        <f t="shared" si="4"/>
        <v>45134</v>
      </c>
      <c r="B151" s="12" t="str">
        <f t="shared" si="0"/>
        <v>Thu</v>
      </c>
      <c r="C151" s="13">
        <f t="shared" si="7"/>
        <v>88533</v>
      </c>
      <c r="D151" s="13">
        <f t="shared" ref="D151:D262" si="8">IF(C151&lt;&gt;"",(C151+D150),"")</f>
        <v>112521</v>
      </c>
      <c r="E151" s="13">
        <f t="shared" si="2"/>
        <v>0</v>
      </c>
      <c r="F151" s="13">
        <f t="shared" si="3"/>
        <v>1</v>
      </c>
      <c r="G151" s="13">
        <v>88533</v>
      </c>
      <c r="H151" s="13"/>
      <c r="I151" s="13"/>
      <c r="J151" s="13"/>
      <c r="K151" s="13"/>
      <c r="L151" s="13"/>
      <c r="M151" s="13"/>
      <c r="N151" s="13"/>
      <c r="O151" s="13">
        <v>0</v>
      </c>
      <c r="P151" s="13">
        <v>0</v>
      </c>
      <c r="Q151" s="13">
        <v>0</v>
      </c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3.5" customHeight="1">
      <c r="A152" s="11">
        <f t="shared" si="4"/>
        <v>45135</v>
      </c>
      <c r="B152" s="12" t="str">
        <f t="shared" si="0"/>
        <v>Fri</v>
      </c>
      <c r="C152" s="13">
        <f t="shared" si="7"/>
        <v>11593</v>
      </c>
      <c r="D152" s="13">
        <f t="shared" si="8"/>
        <v>124114</v>
      </c>
      <c r="E152" s="13">
        <f t="shared" si="2"/>
        <v>0</v>
      </c>
      <c r="F152" s="13">
        <f t="shared" si="3"/>
        <v>1</v>
      </c>
      <c r="G152" s="13">
        <v>11593</v>
      </c>
      <c r="H152" s="13"/>
      <c r="I152" s="13"/>
      <c r="J152" s="13"/>
      <c r="K152" s="13"/>
      <c r="L152" s="13"/>
      <c r="M152" s="13"/>
      <c r="N152" s="13"/>
      <c r="O152" s="13">
        <v>0</v>
      </c>
      <c r="P152" s="13">
        <v>0</v>
      </c>
      <c r="Q152" s="13">
        <v>0</v>
      </c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3.5" customHeight="1">
      <c r="A153" s="11">
        <f t="shared" si="4"/>
        <v>45138</v>
      </c>
      <c r="B153" s="12" t="str">
        <f t="shared" si="0"/>
        <v>Mon</v>
      </c>
      <c r="C153" s="13">
        <f t="shared" si="7"/>
        <v>49221</v>
      </c>
      <c r="D153" s="13">
        <f t="shared" si="8"/>
        <v>173335</v>
      </c>
      <c r="E153" s="13">
        <f t="shared" si="2"/>
        <v>0</v>
      </c>
      <c r="F153" s="13">
        <f t="shared" si="3"/>
        <v>1</v>
      </c>
      <c r="G153" s="13">
        <v>49221</v>
      </c>
      <c r="H153" s="13"/>
      <c r="I153" s="13"/>
      <c r="J153" s="13"/>
      <c r="K153" s="13"/>
      <c r="L153" s="13"/>
      <c r="M153" s="13"/>
      <c r="N153" s="13"/>
      <c r="O153" s="13">
        <v>0</v>
      </c>
      <c r="P153" s="13">
        <v>0</v>
      </c>
      <c r="Q153" s="13">
        <v>0</v>
      </c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3.5" customHeight="1">
      <c r="A154" s="11">
        <f t="shared" si="4"/>
        <v>45139</v>
      </c>
      <c r="B154" s="12" t="str">
        <f t="shared" si="0"/>
        <v>Tue</v>
      </c>
      <c r="C154" s="13">
        <f t="shared" si="7"/>
        <v>67090</v>
      </c>
      <c r="D154" s="13">
        <f t="shared" si="8"/>
        <v>240425</v>
      </c>
      <c r="E154" s="13">
        <f t="shared" si="2"/>
        <v>0</v>
      </c>
      <c r="F154" s="13">
        <f t="shared" si="3"/>
        <v>1</v>
      </c>
      <c r="G154" s="13">
        <v>67090</v>
      </c>
      <c r="H154" s="13"/>
      <c r="I154" s="13"/>
      <c r="J154" s="13"/>
      <c r="K154" s="13"/>
      <c r="L154" s="13"/>
      <c r="M154" s="13"/>
      <c r="N154" s="13"/>
      <c r="O154" s="13">
        <v>0</v>
      </c>
      <c r="P154" s="13">
        <v>0</v>
      </c>
      <c r="Q154" s="13">
        <v>0</v>
      </c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3.5" customHeight="1">
      <c r="A155" s="11">
        <f t="shared" si="4"/>
        <v>45140</v>
      </c>
      <c r="B155" s="12" t="str">
        <f t="shared" si="0"/>
        <v>Wed</v>
      </c>
      <c r="C155" s="13">
        <f t="shared" si="7"/>
        <v>7340</v>
      </c>
      <c r="D155" s="13">
        <f t="shared" si="8"/>
        <v>247765</v>
      </c>
      <c r="E155" s="13">
        <f t="shared" si="2"/>
        <v>0</v>
      </c>
      <c r="F155" s="13">
        <f t="shared" si="3"/>
        <v>1</v>
      </c>
      <c r="G155" s="13">
        <v>7340</v>
      </c>
      <c r="H155" s="13"/>
      <c r="I155" s="13"/>
      <c r="J155" s="13"/>
      <c r="K155" s="13"/>
      <c r="L155" s="13"/>
      <c r="M155" s="13"/>
      <c r="N155" s="13"/>
      <c r="O155" s="13">
        <v>0</v>
      </c>
      <c r="P155" s="13">
        <v>0</v>
      </c>
      <c r="Q155" s="13">
        <v>0</v>
      </c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3.5" customHeight="1">
      <c r="A156" s="11">
        <f t="shared" si="4"/>
        <v>45141</v>
      </c>
      <c r="B156" s="12" t="str">
        <f t="shared" si="0"/>
        <v>Thu</v>
      </c>
      <c r="C156" s="13">
        <f t="shared" si="7"/>
        <v>75732</v>
      </c>
      <c r="D156" s="13">
        <f t="shared" si="8"/>
        <v>323497</v>
      </c>
      <c r="E156" s="13">
        <f t="shared" si="2"/>
        <v>0</v>
      </c>
      <c r="F156" s="13">
        <f t="shared" si="3"/>
        <v>1</v>
      </c>
      <c r="G156" s="13">
        <v>75732</v>
      </c>
      <c r="H156" s="13"/>
      <c r="I156" s="13"/>
      <c r="J156" s="13"/>
      <c r="K156" s="13"/>
      <c r="L156" s="13"/>
      <c r="M156" s="13"/>
      <c r="N156" s="13"/>
      <c r="O156" s="13">
        <v>0</v>
      </c>
      <c r="P156" s="13">
        <v>0</v>
      </c>
      <c r="Q156" s="13">
        <v>0</v>
      </c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3.5" customHeight="1">
      <c r="A157" s="11">
        <f t="shared" si="4"/>
        <v>45142</v>
      </c>
      <c r="B157" s="12" t="str">
        <f t="shared" si="0"/>
        <v>Fri</v>
      </c>
      <c r="C157" s="13">
        <f t="shared" si="7"/>
        <v>-39534</v>
      </c>
      <c r="D157" s="13">
        <f t="shared" si="8"/>
        <v>283963</v>
      </c>
      <c r="E157" s="13">
        <f t="shared" si="2"/>
        <v>-39534</v>
      </c>
      <c r="F157" s="13">
        <f t="shared" si="3"/>
        <v>1</v>
      </c>
      <c r="G157" s="13">
        <v>-39534</v>
      </c>
      <c r="H157" s="13"/>
      <c r="I157" s="13"/>
      <c r="J157" s="13"/>
      <c r="K157" s="13"/>
      <c r="L157" s="13"/>
      <c r="M157" s="13"/>
      <c r="N157" s="13"/>
      <c r="O157" s="13">
        <v>0</v>
      </c>
      <c r="P157" s="13">
        <v>0</v>
      </c>
      <c r="Q157" s="13">
        <v>0</v>
      </c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3.5" customHeight="1">
      <c r="A158" s="11">
        <f t="shared" si="4"/>
        <v>45145</v>
      </c>
      <c r="B158" s="12" t="str">
        <f t="shared" si="0"/>
        <v>Mon</v>
      </c>
      <c r="C158" s="13">
        <f t="shared" si="7"/>
        <v>10692</v>
      </c>
      <c r="D158" s="13">
        <f t="shared" si="8"/>
        <v>294655</v>
      </c>
      <c r="E158" s="13">
        <f t="shared" si="2"/>
        <v>-28842</v>
      </c>
      <c r="F158" s="13">
        <f t="shared" si="3"/>
        <v>1</v>
      </c>
      <c r="G158" s="13">
        <v>10692</v>
      </c>
      <c r="H158" s="13"/>
      <c r="I158" s="13"/>
      <c r="J158" s="13"/>
      <c r="K158" s="13"/>
      <c r="L158" s="13"/>
      <c r="M158" s="13"/>
      <c r="N158" s="13"/>
      <c r="O158" s="13">
        <v>0</v>
      </c>
      <c r="P158" s="13">
        <v>0</v>
      </c>
      <c r="Q158" s="13">
        <v>0</v>
      </c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3.5" customHeight="1">
      <c r="A159" s="11">
        <f t="shared" si="4"/>
        <v>45146</v>
      </c>
      <c r="B159" s="12" t="str">
        <f t="shared" si="0"/>
        <v>Tue</v>
      </c>
      <c r="C159" s="13">
        <f t="shared" si="7"/>
        <v>88366</v>
      </c>
      <c r="D159" s="13">
        <f t="shared" si="8"/>
        <v>383021</v>
      </c>
      <c r="E159" s="13">
        <f t="shared" si="2"/>
        <v>0</v>
      </c>
      <c r="F159" s="13">
        <f t="shared" si="3"/>
        <v>1</v>
      </c>
      <c r="G159" s="13">
        <v>88366</v>
      </c>
      <c r="H159" s="13"/>
      <c r="I159" s="13"/>
      <c r="J159" s="13"/>
      <c r="K159" s="13"/>
      <c r="L159" s="13"/>
      <c r="M159" s="13"/>
      <c r="N159" s="13"/>
      <c r="O159" s="13">
        <v>0</v>
      </c>
      <c r="P159" s="13">
        <v>0</v>
      </c>
      <c r="Q159" s="13">
        <v>0</v>
      </c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3.5" customHeight="1">
      <c r="A160" s="11">
        <f t="shared" si="4"/>
        <v>45147</v>
      </c>
      <c r="B160" s="12" t="str">
        <f t="shared" si="0"/>
        <v>Wed</v>
      </c>
      <c r="C160" s="13">
        <f t="shared" si="7"/>
        <v>12614</v>
      </c>
      <c r="D160" s="13">
        <f t="shared" si="8"/>
        <v>395635</v>
      </c>
      <c r="E160" s="13">
        <f t="shared" si="2"/>
        <v>0</v>
      </c>
      <c r="F160" s="13">
        <f t="shared" si="3"/>
        <v>1</v>
      </c>
      <c r="G160" s="13">
        <v>12614</v>
      </c>
      <c r="H160" s="13"/>
      <c r="I160" s="13"/>
      <c r="J160" s="13"/>
      <c r="K160" s="13"/>
      <c r="L160" s="13"/>
      <c r="M160" s="13"/>
      <c r="N160" s="13"/>
      <c r="O160" s="13">
        <v>0</v>
      </c>
      <c r="P160" s="13">
        <v>0</v>
      </c>
      <c r="Q160" s="13">
        <v>0</v>
      </c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3.5" customHeight="1">
      <c r="A161" s="11">
        <f t="shared" si="4"/>
        <v>45148</v>
      </c>
      <c r="B161" s="12" t="str">
        <f t="shared" si="0"/>
        <v>Thu</v>
      </c>
      <c r="C161" s="13">
        <f t="shared" si="7"/>
        <v>-85223</v>
      </c>
      <c r="D161" s="13">
        <f t="shared" si="8"/>
        <v>310412</v>
      </c>
      <c r="E161" s="13">
        <f t="shared" si="2"/>
        <v>-85223</v>
      </c>
      <c r="F161" s="13">
        <f t="shared" si="3"/>
        <v>1</v>
      </c>
      <c r="G161" s="13">
        <v>-85223</v>
      </c>
      <c r="H161" s="13"/>
      <c r="I161" s="13"/>
      <c r="J161" s="13"/>
      <c r="K161" s="13"/>
      <c r="L161" s="13"/>
      <c r="M161" s="13"/>
      <c r="N161" s="13"/>
      <c r="O161" s="13">
        <v>0</v>
      </c>
      <c r="P161" s="13">
        <v>0</v>
      </c>
      <c r="Q161" s="13">
        <v>0</v>
      </c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3.5" customHeight="1">
      <c r="A162" s="11">
        <f t="shared" si="4"/>
        <v>45149</v>
      </c>
      <c r="B162" s="12" t="str">
        <f t="shared" si="0"/>
        <v>Fri</v>
      </c>
      <c r="C162" s="13">
        <f t="shared" si="7"/>
        <v>32613</v>
      </c>
      <c r="D162" s="13">
        <f t="shared" si="8"/>
        <v>343025</v>
      </c>
      <c r="E162" s="13">
        <f t="shared" si="2"/>
        <v>-52610</v>
      </c>
      <c r="F162" s="13">
        <f t="shared" si="3"/>
        <v>1</v>
      </c>
      <c r="G162" s="13">
        <v>32613</v>
      </c>
      <c r="H162" s="13"/>
      <c r="I162" s="13"/>
      <c r="J162" s="13"/>
      <c r="K162" s="13"/>
      <c r="L162" s="13"/>
      <c r="M162" s="13"/>
      <c r="N162" s="13"/>
      <c r="O162" s="13">
        <v>0</v>
      </c>
      <c r="P162" s="13">
        <v>0</v>
      </c>
      <c r="Q162" s="13">
        <v>0</v>
      </c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3.5" customHeight="1">
      <c r="A163" s="11">
        <f t="shared" si="4"/>
        <v>45152</v>
      </c>
      <c r="B163" s="12" t="str">
        <f t="shared" si="0"/>
        <v>Mon</v>
      </c>
      <c r="C163" s="13">
        <f t="shared" si="7"/>
        <v>99158</v>
      </c>
      <c r="D163" s="13">
        <f t="shared" si="8"/>
        <v>442183</v>
      </c>
      <c r="E163" s="13">
        <f t="shared" si="2"/>
        <v>0</v>
      </c>
      <c r="F163" s="13">
        <f t="shared" si="3"/>
        <v>1</v>
      </c>
      <c r="G163" s="13">
        <v>99158</v>
      </c>
      <c r="H163" s="13"/>
      <c r="I163" s="13"/>
      <c r="J163" s="13"/>
      <c r="K163" s="13"/>
      <c r="L163" s="13"/>
      <c r="M163" s="13"/>
      <c r="N163" s="13"/>
      <c r="O163" s="13">
        <v>0</v>
      </c>
      <c r="P163" s="13">
        <v>0</v>
      </c>
      <c r="Q163" s="13">
        <v>0</v>
      </c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3.5" customHeight="1">
      <c r="A164" s="11">
        <f t="shared" si="4"/>
        <v>45153</v>
      </c>
      <c r="B164" s="12" t="str">
        <f t="shared" si="0"/>
        <v>Tue</v>
      </c>
      <c r="C164" s="13">
        <f>SUM(G164+H164+I164+J164+K164+L164+M164+N164+O164+P164+Q164)</f>
        <v>0</v>
      </c>
      <c r="D164" s="13">
        <f t="shared" si="8"/>
        <v>442183</v>
      </c>
      <c r="E164" s="13">
        <f t="shared" si="2"/>
        <v>0</v>
      </c>
      <c r="F164" s="13">
        <f t="shared" si="3"/>
        <v>1</v>
      </c>
      <c r="G164" s="13"/>
      <c r="H164" s="13"/>
      <c r="I164" s="13"/>
      <c r="J164" s="13"/>
      <c r="K164" s="13"/>
      <c r="L164" s="13"/>
      <c r="M164" s="13"/>
      <c r="N164" s="13"/>
      <c r="O164" s="13">
        <v>0</v>
      </c>
      <c r="P164" s="13">
        <v>0</v>
      </c>
      <c r="Q164" s="13">
        <v>0</v>
      </c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3.5" customHeight="1">
      <c r="A165" s="11">
        <f t="shared" si="4"/>
        <v>45154</v>
      </c>
      <c r="B165" s="12" t="str">
        <f t="shared" si="0"/>
        <v>Wed</v>
      </c>
      <c r="C165" s="13">
        <f>SUM(G165+H165+I165+J165+K165+L165+M165+N165+O165+P165+Q165)</f>
        <v>7169</v>
      </c>
      <c r="D165" s="13">
        <f t="shared" si="8"/>
        <v>449352</v>
      </c>
      <c r="E165" s="13">
        <f t="shared" si="2"/>
        <v>0</v>
      </c>
      <c r="F165" s="13">
        <f t="shared" si="3"/>
        <v>1</v>
      </c>
      <c r="G165" s="13">
        <v>7169</v>
      </c>
      <c r="H165" s="13"/>
      <c r="I165" s="13"/>
      <c r="J165" s="13"/>
      <c r="K165" s="13"/>
      <c r="L165" s="13"/>
      <c r="M165" s="13"/>
      <c r="N165" s="13"/>
      <c r="O165" s="13">
        <v>0</v>
      </c>
      <c r="P165" s="13">
        <v>0</v>
      </c>
      <c r="Q165" s="13">
        <v>0</v>
      </c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3.5" customHeight="1">
      <c r="A166" s="11">
        <f t="shared" si="4"/>
        <v>45155</v>
      </c>
      <c r="B166" s="12" t="str">
        <f t="shared" si="0"/>
        <v>Thu</v>
      </c>
      <c r="C166" s="13">
        <f>SUM(G166+H166+I166+J166+K166+L166+M166+N166+O166+P166+Q166)</f>
        <v>34460</v>
      </c>
      <c r="D166" s="13">
        <f t="shared" si="8"/>
        <v>483812</v>
      </c>
      <c r="E166" s="13">
        <f t="shared" si="2"/>
        <v>0</v>
      </c>
      <c r="F166" s="13">
        <f t="shared" si="3"/>
        <v>1</v>
      </c>
      <c r="G166" s="13">
        <v>34460</v>
      </c>
      <c r="H166" s="13"/>
      <c r="I166" s="13"/>
      <c r="J166" s="13"/>
      <c r="K166" s="13"/>
      <c r="L166" s="13"/>
      <c r="M166" s="13"/>
      <c r="N166" s="13"/>
      <c r="O166" s="13">
        <v>0</v>
      </c>
      <c r="P166" s="13">
        <v>0</v>
      </c>
      <c r="Q166" s="13">
        <v>0</v>
      </c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3.5" customHeight="1">
      <c r="A167" s="11">
        <f t="shared" si="4"/>
        <v>45156</v>
      </c>
      <c r="B167" s="12" t="str">
        <f t="shared" si="0"/>
        <v>Fri</v>
      </c>
      <c r="C167" s="13">
        <f>SUM(G167+H167+I167+J167+K167+L167+M167+N167+O167+P167+Q167)</f>
        <v>52426</v>
      </c>
      <c r="D167" s="13">
        <f t="shared" si="8"/>
        <v>536238</v>
      </c>
      <c r="E167" s="13">
        <f t="shared" si="2"/>
        <v>0</v>
      </c>
      <c r="F167" s="13">
        <f t="shared" si="3"/>
        <v>1</v>
      </c>
      <c r="G167" s="13">
        <v>52426</v>
      </c>
      <c r="H167" s="13"/>
      <c r="I167" s="13"/>
      <c r="J167" s="13"/>
      <c r="K167" s="13"/>
      <c r="L167" s="13"/>
      <c r="M167" s="13"/>
      <c r="N167" s="13"/>
      <c r="O167" s="13">
        <v>0</v>
      </c>
      <c r="P167" s="13">
        <v>0</v>
      </c>
      <c r="Q167" s="13">
        <v>0</v>
      </c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3.5" customHeight="1">
      <c r="A168" s="11">
        <f t="shared" si="4"/>
        <v>45159</v>
      </c>
      <c r="B168" s="12" t="str">
        <f t="shared" si="0"/>
        <v>Mon</v>
      </c>
      <c r="C168" s="13">
        <f>SUM(G168+H168+I168+J168+K168+L168+M168+N168+O168+P168+Q168)</f>
        <v>18641</v>
      </c>
      <c r="D168" s="13">
        <f t="shared" si="8"/>
        <v>554879</v>
      </c>
      <c r="E168" s="13">
        <f t="shared" si="2"/>
        <v>0</v>
      </c>
      <c r="F168" s="13">
        <f t="shared" si="3"/>
        <v>1</v>
      </c>
      <c r="G168" s="13">
        <v>18641</v>
      </c>
      <c r="H168" s="13"/>
      <c r="I168" s="13"/>
      <c r="J168" s="13"/>
      <c r="K168" s="13"/>
      <c r="L168" s="13"/>
      <c r="M168" s="13"/>
      <c r="N168" s="13"/>
      <c r="O168" s="13">
        <v>0</v>
      </c>
      <c r="P168" s="13">
        <v>0</v>
      </c>
      <c r="Q168" s="13">
        <v>0</v>
      </c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4.4">
      <c r="A169" s="11">
        <f t="shared" si="4"/>
        <v>45160</v>
      </c>
      <c r="B169" s="12" t="str">
        <f t="shared" si="0"/>
        <v>Tue</v>
      </c>
      <c r="C169" s="13">
        <f t="shared" si="7"/>
        <v>111392</v>
      </c>
      <c r="D169" s="13">
        <f t="shared" si="8"/>
        <v>666271</v>
      </c>
      <c r="E169" s="13">
        <f t="shared" si="2"/>
        <v>0</v>
      </c>
      <c r="F169" s="13">
        <f t="shared" si="3"/>
        <v>1</v>
      </c>
      <c r="G169" s="13">
        <v>111392</v>
      </c>
      <c r="H169" s="13"/>
      <c r="I169" s="13"/>
      <c r="J169" s="13"/>
      <c r="K169" s="13"/>
      <c r="L169" s="13"/>
      <c r="M169" s="13"/>
      <c r="N169" s="13"/>
      <c r="O169" s="13">
        <v>0</v>
      </c>
      <c r="P169" s="13">
        <v>0</v>
      </c>
      <c r="Q169" s="13">
        <v>0</v>
      </c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3.5" customHeight="1">
      <c r="A170" s="11">
        <f t="shared" si="4"/>
        <v>45161</v>
      </c>
      <c r="B170" s="12" t="str">
        <f t="shared" si="0"/>
        <v>Wed</v>
      </c>
      <c r="C170" s="13">
        <f t="shared" si="7"/>
        <v>-48373</v>
      </c>
      <c r="D170" s="13">
        <f t="shared" si="8"/>
        <v>617898</v>
      </c>
      <c r="E170" s="13">
        <f t="shared" si="2"/>
        <v>-48373</v>
      </c>
      <c r="F170" s="13">
        <f t="shared" si="3"/>
        <v>1</v>
      </c>
      <c r="G170" s="13">
        <v>-48373</v>
      </c>
      <c r="H170" s="13"/>
      <c r="I170" s="13"/>
      <c r="J170" s="13"/>
      <c r="K170" s="13"/>
      <c r="L170" s="13"/>
      <c r="M170" s="13"/>
      <c r="N170" s="13"/>
      <c r="O170" s="13">
        <v>0</v>
      </c>
      <c r="P170" s="13">
        <v>0</v>
      </c>
      <c r="Q170" s="13">
        <v>0</v>
      </c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3.5" customHeight="1">
      <c r="A171" s="11">
        <f t="shared" si="4"/>
        <v>45162</v>
      </c>
      <c r="B171" s="12" t="str">
        <f t="shared" si="0"/>
        <v>Thu</v>
      </c>
      <c r="C171" s="13">
        <f t="shared" si="7"/>
        <v>40533</v>
      </c>
      <c r="D171" s="13">
        <f t="shared" si="8"/>
        <v>658431</v>
      </c>
      <c r="E171" s="13">
        <f t="shared" si="2"/>
        <v>-7840</v>
      </c>
      <c r="F171" s="13">
        <f t="shared" si="3"/>
        <v>1</v>
      </c>
      <c r="G171" s="13">
        <v>40533</v>
      </c>
      <c r="H171" s="13"/>
      <c r="I171" s="13"/>
      <c r="J171" s="13"/>
      <c r="K171" s="13"/>
      <c r="L171" s="13"/>
      <c r="M171" s="13"/>
      <c r="N171" s="13"/>
      <c r="O171" s="13">
        <v>0</v>
      </c>
      <c r="P171" s="13">
        <v>0</v>
      </c>
      <c r="Q171" s="13">
        <v>0</v>
      </c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3.5" customHeight="1">
      <c r="A172" s="11">
        <f t="shared" si="4"/>
        <v>45163</v>
      </c>
      <c r="B172" s="12" t="str">
        <f t="shared" si="0"/>
        <v>Fri</v>
      </c>
      <c r="C172" s="13">
        <f t="shared" si="7"/>
        <v>-55726</v>
      </c>
      <c r="D172" s="13">
        <f t="shared" si="8"/>
        <v>602705</v>
      </c>
      <c r="E172" s="13">
        <f t="shared" si="2"/>
        <v>-63566</v>
      </c>
      <c r="F172" s="13">
        <f t="shared" si="3"/>
        <v>1</v>
      </c>
      <c r="G172" s="13">
        <v>-55726</v>
      </c>
      <c r="H172" s="13"/>
      <c r="I172" s="13"/>
      <c r="J172" s="13"/>
      <c r="K172" s="13"/>
      <c r="L172" s="13"/>
      <c r="M172" s="13"/>
      <c r="N172" s="13"/>
      <c r="O172" s="13">
        <v>0</v>
      </c>
      <c r="P172" s="13">
        <v>0</v>
      </c>
      <c r="Q172" s="13">
        <v>0</v>
      </c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3.5" customHeight="1">
      <c r="A173" s="11">
        <f t="shared" si="4"/>
        <v>45166</v>
      </c>
      <c r="B173" s="12" t="str">
        <f t="shared" si="0"/>
        <v>Mon</v>
      </c>
      <c r="C173" s="13">
        <f t="shared" si="7"/>
        <v>-64667</v>
      </c>
      <c r="D173" s="13">
        <f t="shared" si="8"/>
        <v>538038</v>
      </c>
      <c r="E173" s="13">
        <f t="shared" si="2"/>
        <v>-128233</v>
      </c>
      <c r="F173" s="13">
        <f t="shared" si="3"/>
        <v>1</v>
      </c>
      <c r="G173" s="13">
        <v>-64667</v>
      </c>
      <c r="H173" s="13"/>
      <c r="I173" s="13"/>
      <c r="J173" s="13"/>
      <c r="K173" s="13"/>
      <c r="L173" s="13"/>
      <c r="M173" s="13"/>
      <c r="N173" s="13"/>
      <c r="O173" s="13">
        <v>0</v>
      </c>
      <c r="P173" s="13">
        <v>0</v>
      </c>
      <c r="Q173" s="13">
        <v>0</v>
      </c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3.5" customHeight="1">
      <c r="A174" s="11">
        <f t="shared" si="4"/>
        <v>45167</v>
      </c>
      <c r="B174" s="12" t="str">
        <f t="shared" si="0"/>
        <v>Tue</v>
      </c>
      <c r="C174" s="13">
        <f t="shared" si="7"/>
        <v>136548</v>
      </c>
      <c r="D174" s="13">
        <f t="shared" si="8"/>
        <v>674586</v>
      </c>
      <c r="E174" s="13">
        <f t="shared" si="2"/>
        <v>0</v>
      </c>
      <c r="F174" s="13">
        <f t="shared" si="3"/>
        <v>1</v>
      </c>
      <c r="G174" s="13">
        <v>136548</v>
      </c>
      <c r="H174" s="13"/>
      <c r="I174" s="13"/>
      <c r="J174" s="13"/>
      <c r="K174" s="13"/>
      <c r="L174" s="13"/>
      <c r="M174" s="13"/>
      <c r="N174" s="13"/>
      <c r="O174" s="13">
        <v>0</v>
      </c>
      <c r="P174" s="13">
        <v>0</v>
      </c>
      <c r="Q174" s="13">
        <v>0</v>
      </c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3.5" customHeight="1">
      <c r="A175" s="11">
        <f t="shared" si="4"/>
        <v>45168</v>
      </c>
      <c r="B175" s="12" t="str">
        <f t="shared" si="0"/>
        <v>Wed</v>
      </c>
      <c r="C175" s="13">
        <f t="shared" si="7"/>
        <v>-10710</v>
      </c>
      <c r="D175" s="13">
        <f t="shared" si="8"/>
        <v>663876</v>
      </c>
      <c r="E175" s="13">
        <f t="shared" si="2"/>
        <v>-10710</v>
      </c>
      <c r="F175" s="13">
        <f t="shared" si="3"/>
        <v>1</v>
      </c>
      <c r="G175" s="13">
        <v>-10710</v>
      </c>
      <c r="H175" s="13"/>
      <c r="I175" s="13"/>
      <c r="J175" s="13"/>
      <c r="K175" s="13"/>
      <c r="L175" s="13"/>
      <c r="M175" s="13"/>
      <c r="N175" s="13"/>
      <c r="O175" s="13">
        <v>0</v>
      </c>
      <c r="P175" s="13">
        <v>0</v>
      </c>
      <c r="Q175" s="13">
        <v>0</v>
      </c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3.5" customHeight="1">
      <c r="A176" s="11">
        <f t="shared" si="4"/>
        <v>45169</v>
      </c>
      <c r="B176" s="12" t="str">
        <f t="shared" si="0"/>
        <v>Thu</v>
      </c>
      <c r="C176" s="13">
        <f t="shared" si="7"/>
        <v>-10787</v>
      </c>
      <c r="D176" s="13">
        <f t="shared" si="8"/>
        <v>653089</v>
      </c>
      <c r="E176" s="13">
        <f t="shared" si="2"/>
        <v>-21497</v>
      </c>
      <c r="F176" s="13">
        <f t="shared" si="3"/>
        <v>1</v>
      </c>
      <c r="G176" s="13">
        <v>-10787</v>
      </c>
      <c r="H176" s="13"/>
      <c r="I176" s="13"/>
      <c r="J176" s="13"/>
      <c r="K176" s="13"/>
      <c r="L176" s="13"/>
      <c r="M176" s="13"/>
      <c r="N176" s="13"/>
      <c r="O176" s="13">
        <v>0</v>
      </c>
      <c r="P176" s="13">
        <v>0</v>
      </c>
      <c r="Q176" s="13">
        <v>0</v>
      </c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3.5" customHeight="1">
      <c r="A177" s="11">
        <f t="shared" si="4"/>
        <v>45170</v>
      </c>
      <c r="B177" s="12" t="str">
        <f t="shared" si="0"/>
        <v>Fri</v>
      </c>
      <c r="C177" s="13">
        <f t="shared" si="7"/>
        <v>-13015</v>
      </c>
      <c r="D177" s="13">
        <f t="shared" si="8"/>
        <v>640074</v>
      </c>
      <c r="E177" s="13">
        <f t="shared" si="2"/>
        <v>-34512</v>
      </c>
      <c r="F177" s="13">
        <f t="shared" si="3"/>
        <v>1</v>
      </c>
      <c r="G177" s="13">
        <v>-13015</v>
      </c>
      <c r="H177" s="13"/>
      <c r="I177" s="13"/>
      <c r="J177" s="13"/>
      <c r="K177" s="13"/>
      <c r="L177" s="13"/>
      <c r="M177" s="13"/>
      <c r="N177" s="13"/>
      <c r="O177" s="13">
        <v>0</v>
      </c>
      <c r="P177" s="13">
        <v>0</v>
      </c>
      <c r="Q177" s="13">
        <v>0</v>
      </c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3.5" customHeight="1">
      <c r="A178" s="11">
        <f t="shared" si="4"/>
        <v>45173</v>
      </c>
      <c r="B178" s="12" t="str">
        <f t="shared" si="0"/>
        <v>Mon</v>
      </c>
      <c r="C178" s="13">
        <f t="shared" si="7"/>
        <v>-18189</v>
      </c>
      <c r="D178" s="13">
        <f t="shared" si="8"/>
        <v>621885</v>
      </c>
      <c r="E178" s="13">
        <f t="shared" si="2"/>
        <v>-52701</v>
      </c>
      <c r="F178" s="13">
        <f t="shared" si="3"/>
        <v>1</v>
      </c>
      <c r="G178" s="13">
        <v>-18189</v>
      </c>
      <c r="H178" s="13"/>
      <c r="I178" s="13"/>
      <c r="J178" s="13"/>
      <c r="K178" s="13"/>
      <c r="L178" s="13"/>
      <c r="M178" s="13"/>
      <c r="N178" s="13"/>
      <c r="O178" s="13">
        <v>0</v>
      </c>
      <c r="P178" s="13">
        <v>0</v>
      </c>
      <c r="Q178" s="13">
        <v>0</v>
      </c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3.5" customHeight="1">
      <c r="A179" s="11">
        <f t="shared" si="4"/>
        <v>45174</v>
      </c>
      <c r="B179" s="12" t="str">
        <f t="shared" si="0"/>
        <v>Tue</v>
      </c>
      <c r="C179" s="13">
        <f t="shared" si="7"/>
        <v>25084</v>
      </c>
      <c r="D179" s="13">
        <f t="shared" si="8"/>
        <v>646969</v>
      </c>
      <c r="E179" s="13">
        <f t="shared" si="2"/>
        <v>-27617</v>
      </c>
      <c r="F179" s="13">
        <f t="shared" si="3"/>
        <v>1</v>
      </c>
      <c r="G179" s="13">
        <v>25084</v>
      </c>
      <c r="H179" s="13"/>
      <c r="I179" s="13"/>
      <c r="J179" s="13"/>
      <c r="K179" s="13"/>
      <c r="L179" s="13"/>
      <c r="M179" s="13"/>
      <c r="N179" s="13"/>
      <c r="O179" s="13">
        <v>0</v>
      </c>
      <c r="P179" s="13">
        <v>0</v>
      </c>
      <c r="Q179" s="13">
        <v>0</v>
      </c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3.5" customHeight="1">
      <c r="A180" s="11">
        <f t="shared" si="4"/>
        <v>45175</v>
      </c>
      <c r="B180" s="12" t="str">
        <f t="shared" si="0"/>
        <v>Wed</v>
      </c>
      <c r="C180" s="13">
        <f t="shared" si="7"/>
        <v>17604</v>
      </c>
      <c r="D180" s="13">
        <f t="shared" si="8"/>
        <v>664573</v>
      </c>
      <c r="E180" s="13">
        <f t="shared" si="2"/>
        <v>-10013</v>
      </c>
      <c r="F180" s="13">
        <f t="shared" si="3"/>
        <v>1</v>
      </c>
      <c r="G180" s="13">
        <v>17604</v>
      </c>
      <c r="H180" s="13"/>
      <c r="I180" s="13"/>
      <c r="J180" s="13"/>
      <c r="K180" s="13"/>
      <c r="L180" s="13"/>
      <c r="M180" s="13"/>
      <c r="N180" s="13"/>
      <c r="O180" s="13">
        <v>0</v>
      </c>
      <c r="P180" s="13">
        <v>0</v>
      </c>
      <c r="Q180" s="13">
        <v>0</v>
      </c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3.5" customHeight="1">
      <c r="A181" s="11">
        <f t="shared" si="4"/>
        <v>45176</v>
      </c>
      <c r="B181" s="12" t="str">
        <f t="shared" si="0"/>
        <v>Thu</v>
      </c>
      <c r="C181" s="13">
        <f t="shared" si="7"/>
        <v>85220</v>
      </c>
      <c r="D181" s="13">
        <f t="shared" si="8"/>
        <v>749793</v>
      </c>
      <c r="E181" s="13">
        <f t="shared" si="2"/>
        <v>0</v>
      </c>
      <c r="F181" s="13">
        <f t="shared" si="3"/>
        <v>1</v>
      </c>
      <c r="G181" s="13">
        <v>85220</v>
      </c>
      <c r="H181" s="13"/>
      <c r="I181" s="13"/>
      <c r="J181" s="13"/>
      <c r="K181" s="13"/>
      <c r="L181" s="13"/>
      <c r="M181" s="13"/>
      <c r="N181" s="13"/>
      <c r="O181" s="13">
        <v>0</v>
      </c>
      <c r="P181" s="13">
        <v>0</v>
      </c>
      <c r="Q181" s="13">
        <v>0</v>
      </c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3.5" customHeight="1">
      <c r="A182" s="11">
        <f t="shared" si="4"/>
        <v>45177</v>
      </c>
      <c r="B182" s="12" t="str">
        <f t="shared" si="0"/>
        <v>Fri</v>
      </c>
      <c r="C182" s="13">
        <f t="shared" si="7"/>
        <v>5703</v>
      </c>
      <c r="D182" s="13">
        <f t="shared" si="8"/>
        <v>755496</v>
      </c>
      <c r="E182" s="13">
        <f t="shared" si="2"/>
        <v>0</v>
      </c>
      <c r="F182" s="13">
        <f t="shared" si="3"/>
        <v>1</v>
      </c>
      <c r="G182" s="13">
        <v>5703</v>
      </c>
      <c r="H182" s="13"/>
      <c r="I182" s="13"/>
      <c r="J182" s="13"/>
      <c r="K182" s="13"/>
      <c r="L182" s="13"/>
      <c r="M182" s="13"/>
      <c r="N182" s="13"/>
      <c r="O182" s="13">
        <v>0</v>
      </c>
      <c r="P182" s="13">
        <v>0</v>
      </c>
      <c r="Q182" s="13">
        <v>0</v>
      </c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3.5" customHeight="1">
      <c r="A183" s="11">
        <f t="shared" si="4"/>
        <v>45180</v>
      </c>
      <c r="B183" s="12" t="str">
        <f t="shared" si="0"/>
        <v>Mon</v>
      </c>
      <c r="C183" s="13">
        <f t="shared" si="7"/>
        <v>-20241</v>
      </c>
      <c r="D183" s="13">
        <f t="shared" si="8"/>
        <v>735255</v>
      </c>
      <c r="E183" s="13">
        <f t="shared" si="2"/>
        <v>-20241</v>
      </c>
      <c r="F183" s="13">
        <f t="shared" si="3"/>
        <v>1</v>
      </c>
      <c r="G183" s="13">
        <v>-20241</v>
      </c>
      <c r="H183" s="13"/>
      <c r="I183" s="13"/>
      <c r="J183" s="13"/>
      <c r="K183" s="13"/>
      <c r="L183" s="13"/>
      <c r="M183" s="13"/>
      <c r="N183" s="13"/>
      <c r="O183" s="13">
        <v>0</v>
      </c>
      <c r="P183" s="13">
        <v>0</v>
      </c>
      <c r="Q183" s="13">
        <v>0</v>
      </c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3.5" customHeight="1">
      <c r="A184" s="11">
        <f t="shared" si="4"/>
        <v>45181</v>
      </c>
      <c r="B184" s="12" t="str">
        <f t="shared" si="0"/>
        <v>Tue</v>
      </c>
      <c r="C184" s="13">
        <f t="shared" si="7"/>
        <v>-18062</v>
      </c>
      <c r="D184" s="13">
        <f t="shared" si="8"/>
        <v>717193</v>
      </c>
      <c r="E184" s="13">
        <f t="shared" si="2"/>
        <v>-38303</v>
      </c>
      <c r="F184" s="13">
        <f t="shared" si="3"/>
        <v>1</v>
      </c>
      <c r="G184" s="13">
        <v>-18062</v>
      </c>
      <c r="H184" s="13"/>
      <c r="I184" s="13"/>
      <c r="J184" s="13"/>
      <c r="K184" s="13"/>
      <c r="L184" s="13"/>
      <c r="M184" s="13"/>
      <c r="N184" s="13"/>
      <c r="O184" s="13">
        <v>0</v>
      </c>
      <c r="P184" s="13">
        <v>0</v>
      </c>
      <c r="Q184" s="13">
        <v>0</v>
      </c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3.5" customHeight="1">
      <c r="A185" s="11">
        <f t="shared" si="4"/>
        <v>45182</v>
      </c>
      <c r="B185" s="12" t="str">
        <f t="shared" si="0"/>
        <v>Wed</v>
      </c>
      <c r="C185" s="13">
        <f t="shared" si="7"/>
        <v>2094</v>
      </c>
      <c r="D185" s="13">
        <f t="shared" si="8"/>
        <v>719287</v>
      </c>
      <c r="E185" s="13">
        <f t="shared" si="2"/>
        <v>-36209</v>
      </c>
      <c r="F185" s="13">
        <f t="shared" si="3"/>
        <v>1</v>
      </c>
      <c r="G185" s="13">
        <v>2094</v>
      </c>
      <c r="H185" s="13"/>
      <c r="I185" s="13"/>
      <c r="J185" s="13"/>
      <c r="K185" s="13"/>
      <c r="L185" s="13"/>
      <c r="M185" s="13"/>
      <c r="N185" s="13"/>
      <c r="O185" s="13">
        <v>0</v>
      </c>
      <c r="P185" s="13">
        <v>0</v>
      </c>
      <c r="Q185" s="13">
        <v>0</v>
      </c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3.5" customHeight="1">
      <c r="A186" s="11">
        <f t="shared" si="4"/>
        <v>45183</v>
      </c>
      <c r="B186" s="12" t="str">
        <f t="shared" si="0"/>
        <v>Thu</v>
      </c>
      <c r="C186" s="13">
        <f t="shared" si="7"/>
        <v>-37677</v>
      </c>
      <c r="D186" s="13">
        <f t="shared" si="8"/>
        <v>681610</v>
      </c>
      <c r="E186" s="13">
        <f t="shared" si="2"/>
        <v>-73886</v>
      </c>
      <c r="F186" s="13">
        <f t="shared" si="3"/>
        <v>1</v>
      </c>
      <c r="G186" s="13">
        <v>-37677</v>
      </c>
      <c r="H186" s="13"/>
      <c r="I186" s="13"/>
      <c r="J186" s="13"/>
      <c r="K186" s="13"/>
      <c r="L186" s="13"/>
      <c r="M186" s="13"/>
      <c r="N186" s="13"/>
      <c r="O186" s="13">
        <v>0</v>
      </c>
      <c r="P186" s="13">
        <v>0</v>
      </c>
      <c r="Q186" s="13">
        <v>0</v>
      </c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3.5" customHeight="1">
      <c r="A187" s="11">
        <f t="shared" si="4"/>
        <v>45184</v>
      </c>
      <c r="B187" s="12" t="str">
        <f t="shared" si="0"/>
        <v>Fri</v>
      </c>
      <c r="C187" s="13">
        <f t="shared" si="7"/>
        <v>-488</v>
      </c>
      <c r="D187" s="13">
        <f t="shared" si="8"/>
        <v>681122</v>
      </c>
      <c r="E187" s="13">
        <f t="shared" si="2"/>
        <v>-74374</v>
      </c>
      <c r="F187" s="13">
        <f t="shared" si="3"/>
        <v>1</v>
      </c>
      <c r="G187" s="13">
        <v>-488</v>
      </c>
      <c r="H187" s="13"/>
      <c r="I187" s="13"/>
      <c r="J187" s="13"/>
      <c r="K187" s="13"/>
      <c r="L187" s="13"/>
      <c r="M187" s="13"/>
      <c r="N187" s="13"/>
      <c r="O187" s="13">
        <v>0</v>
      </c>
      <c r="P187" s="13">
        <v>0</v>
      </c>
      <c r="Q187" s="13">
        <v>0</v>
      </c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3.5" customHeight="1">
      <c r="A188" s="11">
        <f t="shared" si="4"/>
        <v>45187</v>
      </c>
      <c r="B188" s="12" t="str">
        <f t="shared" si="0"/>
        <v>Mon</v>
      </c>
      <c r="C188" s="13">
        <f t="shared" si="7"/>
        <v>88798</v>
      </c>
      <c r="D188" s="13">
        <f t="shared" si="8"/>
        <v>769920</v>
      </c>
      <c r="E188" s="13">
        <f t="shared" si="2"/>
        <v>0</v>
      </c>
      <c r="F188" s="13">
        <f t="shared" si="3"/>
        <v>1</v>
      </c>
      <c r="G188" s="13">
        <v>88798</v>
      </c>
      <c r="H188" s="13"/>
      <c r="I188" s="13"/>
      <c r="J188" s="13"/>
      <c r="K188" s="13"/>
      <c r="L188" s="13"/>
      <c r="M188" s="13"/>
      <c r="N188" s="13"/>
      <c r="O188" s="13">
        <v>0</v>
      </c>
      <c r="P188" s="13">
        <v>0</v>
      </c>
      <c r="Q188" s="13">
        <v>0</v>
      </c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3.5" customHeight="1">
      <c r="A189" s="11">
        <f t="shared" si="4"/>
        <v>45188</v>
      </c>
      <c r="B189" s="12" t="str">
        <f t="shared" si="0"/>
        <v>Tue</v>
      </c>
      <c r="C189" s="13">
        <f t="shared" si="7"/>
        <v>0</v>
      </c>
      <c r="D189" s="13">
        <f t="shared" si="8"/>
        <v>769920</v>
      </c>
      <c r="E189" s="13">
        <f t="shared" si="2"/>
        <v>0</v>
      </c>
      <c r="F189" s="13">
        <f t="shared" si="3"/>
        <v>1</v>
      </c>
      <c r="G189" s="13"/>
      <c r="H189" s="13"/>
      <c r="I189" s="13"/>
      <c r="J189" s="13"/>
      <c r="K189" s="13"/>
      <c r="L189" s="13"/>
      <c r="M189" s="13"/>
      <c r="N189" s="13"/>
      <c r="O189" s="13">
        <v>0</v>
      </c>
      <c r="P189" s="13">
        <v>0</v>
      </c>
      <c r="Q189" s="13">
        <v>0</v>
      </c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3.5" customHeight="1">
      <c r="A190" s="11">
        <f t="shared" si="4"/>
        <v>45189</v>
      </c>
      <c r="B190" s="12" t="str">
        <f t="shared" si="0"/>
        <v>Wed</v>
      </c>
      <c r="C190" s="13">
        <f t="shared" si="7"/>
        <v>32639</v>
      </c>
      <c r="D190" s="13">
        <f t="shared" si="8"/>
        <v>802559</v>
      </c>
      <c r="E190" s="13">
        <f t="shared" si="2"/>
        <v>0</v>
      </c>
      <c r="F190" s="13">
        <f t="shared" si="3"/>
        <v>1</v>
      </c>
      <c r="G190" s="13">
        <v>32639</v>
      </c>
      <c r="H190" s="13"/>
      <c r="I190" s="13"/>
      <c r="J190" s="13"/>
      <c r="K190" s="13"/>
      <c r="L190" s="13"/>
      <c r="M190" s="13"/>
      <c r="N190" s="13"/>
      <c r="O190" s="13">
        <v>0</v>
      </c>
      <c r="P190" s="13">
        <v>0</v>
      </c>
      <c r="Q190" s="13">
        <v>0</v>
      </c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3.5" customHeight="1">
      <c r="A191" s="11">
        <f t="shared" si="4"/>
        <v>45190</v>
      </c>
      <c r="B191" s="12" t="str">
        <f t="shared" si="0"/>
        <v>Thu</v>
      </c>
      <c r="C191" s="13">
        <f t="shared" si="7"/>
        <v>93462</v>
      </c>
      <c r="D191" s="13">
        <f t="shared" si="8"/>
        <v>896021</v>
      </c>
      <c r="E191" s="13">
        <f t="shared" si="2"/>
        <v>0</v>
      </c>
      <c r="F191" s="13">
        <f t="shared" si="3"/>
        <v>1</v>
      </c>
      <c r="G191" s="13">
        <v>93462</v>
      </c>
      <c r="H191" s="13"/>
      <c r="I191" s="13"/>
      <c r="J191" s="13"/>
      <c r="K191" s="13"/>
      <c r="L191" s="13"/>
      <c r="M191" s="13"/>
      <c r="N191" s="13"/>
      <c r="O191" s="13">
        <v>0</v>
      </c>
      <c r="P191" s="13">
        <v>0</v>
      </c>
      <c r="Q191" s="13">
        <v>0</v>
      </c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3.5" customHeight="1">
      <c r="A192" s="11">
        <f t="shared" si="4"/>
        <v>45191</v>
      </c>
      <c r="B192" s="12" t="str">
        <f t="shared" si="0"/>
        <v>Fri</v>
      </c>
      <c r="C192" s="13">
        <f t="shared" si="7"/>
        <v>0</v>
      </c>
      <c r="D192" s="13">
        <f t="shared" si="8"/>
        <v>896021</v>
      </c>
      <c r="E192" s="13">
        <f t="shared" si="2"/>
        <v>0</v>
      </c>
      <c r="F192" s="13">
        <f t="shared" si="3"/>
        <v>1</v>
      </c>
      <c r="G192" s="13"/>
      <c r="H192" s="13"/>
      <c r="I192" s="13"/>
      <c r="J192" s="13"/>
      <c r="K192" s="13"/>
      <c r="L192" s="13"/>
      <c r="M192" s="13"/>
      <c r="N192" s="13"/>
      <c r="O192" s="13">
        <v>0</v>
      </c>
      <c r="P192" s="13">
        <v>0</v>
      </c>
      <c r="Q192" s="13">
        <v>0</v>
      </c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3.5" customHeight="1">
      <c r="A193" s="11">
        <f t="shared" si="4"/>
        <v>45194</v>
      </c>
      <c r="B193" s="12" t="str">
        <f t="shared" si="0"/>
        <v>Mon</v>
      </c>
      <c r="C193" s="13">
        <f t="shared" si="7"/>
        <v>0</v>
      </c>
      <c r="D193" s="13">
        <f t="shared" si="8"/>
        <v>896021</v>
      </c>
      <c r="E193" s="13">
        <f t="shared" si="2"/>
        <v>0</v>
      </c>
      <c r="F193" s="13">
        <f t="shared" si="3"/>
        <v>1</v>
      </c>
      <c r="G193" s="13"/>
      <c r="H193" s="13"/>
      <c r="I193" s="13"/>
      <c r="J193" s="13"/>
      <c r="K193" s="13"/>
      <c r="L193" s="13"/>
      <c r="M193" s="13"/>
      <c r="N193" s="13"/>
      <c r="O193" s="13">
        <v>0</v>
      </c>
      <c r="P193" s="13">
        <v>0</v>
      </c>
      <c r="Q193" s="13">
        <v>0</v>
      </c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3.5" customHeight="1">
      <c r="A194" s="11">
        <f t="shared" si="4"/>
        <v>45195</v>
      </c>
      <c r="B194" s="12" t="str">
        <f t="shared" si="0"/>
        <v>Tue</v>
      </c>
      <c r="C194" s="13">
        <f t="shared" si="7"/>
        <v>0</v>
      </c>
      <c r="D194" s="13">
        <f t="shared" si="8"/>
        <v>896021</v>
      </c>
      <c r="E194" s="13">
        <f t="shared" si="2"/>
        <v>0</v>
      </c>
      <c r="F194" s="13">
        <f t="shared" si="3"/>
        <v>1</v>
      </c>
      <c r="G194" s="13"/>
      <c r="H194" s="13"/>
      <c r="I194" s="13"/>
      <c r="J194" s="13"/>
      <c r="K194" s="13"/>
      <c r="L194" s="13"/>
      <c r="M194" s="13"/>
      <c r="N194" s="13"/>
      <c r="O194" s="13">
        <v>0</v>
      </c>
      <c r="P194" s="13">
        <v>0</v>
      </c>
      <c r="Q194" s="13">
        <v>0</v>
      </c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3.5" customHeight="1">
      <c r="A195" s="11">
        <f t="shared" si="4"/>
        <v>45196</v>
      </c>
      <c r="B195" s="12" t="str">
        <f t="shared" si="0"/>
        <v>Wed</v>
      </c>
      <c r="C195" s="13">
        <f t="shared" ref="C195:C258" si="9">SUM(G195+H195+I195+J195+K195+L195+M195+N195+O195+P195+Q195)</f>
        <v>0</v>
      </c>
      <c r="D195" s="13">
        <f t="shared" si="8"/>
        <v>896021</v>
      </c>
      <c r="E195" s="13">
        <f t="shared" si="2"/>
        <v>0</v>
      </c>
      <c r="F195" s="13">
        <f t="shared" si="3"/>
        <v>1</v>
      </c>
      <c r="G195" s="13"/>
      <c r="H195" s="13"/>
      <c r="I195" s="13"/>
      <c r="J195" s="13"/>
      <c r="K195" s="13"/>
      <c r="L195" s="13"/>
      <c r="M195" s="13"/>
      <c r="N195" s="13"/>
      <c r="O195" s="13">
        <v>0</v>
      </c>
      <c r="P195" s="13">
        <v>0</v>
      </c>
      <c r="Q195" s="13">
        <v>0</v>
      </c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3.5" customHeight="1">
      <c r="A196" s="11">
        <f t="shared" si="4"/>
        <v>45197</v>
      </c>
      <c r="B196" s="12" t="str">
        <f t="shared" si="0"/>
        <v>Thu</v>
      </c>
      <c r="C196" s="13">
        <f t="shared" si="9"/>
        <v>0</v>
      </c>
      <c r="D196" s="13">
        <f t="shared" si="8"/>
        <v>896021</v>
      </c>
      <c r="E196" s="13">
        <f t="shared" si="2"/>
        <v>0</v>
      </c>
      <c r="F196" s="13">
        <f t="shared" si="3"/>
        <v>1</v>
      </c>
      <c r="G196" s="13"/>
      <c r="H196" s="13"/>
      <c r="I196" s="13"/>
      <c r="J196" s="13"/>
      <c r="K196" s="13"/>
      <c r="L196" s="13"/>
      <c r="M196" s="13"/>
      <c r="N196" s="13"/>
      <c r="O196" s="13">
        <v>0</v>
      </c>
      <c r="P196" s="13">
        <v>0</v>
      </c>
      <c r="Q196" s="13">
        <v>0</v>
      </c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3.5" customHeight="1">
      <c r="A197" s="11">
        <f t="shared" si="4"/>
        <v>45198</v>
      </c>
      <c r="B197" s="12" t="str">
        <f t="shared" si="0"/>
        <v>Fri</v>
      </c>
      <c r="C197" s="13">
        <f t="shared" si="9"/>
        <v>0</v>
      </c>
      <c r="D197" s="13">
        <f t="shared" si="8"/>
        <v>896021</v>
      </c>
      <c r="E197" s="13">
        <f t="shared" si="2"/>
        <v>0</v>
      </c>
      <c r="F197" s="13">
        <f t="shared" si="3"/>
        <v>1</v>
      </c>
      <c r="G197" s="13"/>
      <c r="H197" s="13"/>
      <c r="I197" s="13"/>
      <c r="J197" s="13"/>
      <c r="K197" s="13"/>
      <c r="L197" s="13"/>
      <c r="M197" s="13"/>
      <c r="N197" s="13"/>
      <c r="O197" s="13">
        <v>0</v>
      </c>
      <c r="P197" s="13">
        <v>0</v>
      </c>
      <c r="Q197" s="13">
        <v>0</v>
      </c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3.5" customHeight="1">
      <c r="A198" s="11">
        <f t="shared" si="4"/>
        <v>45201</v>
      </c>
      <c r="B198" s="12" t="str">
        <f t="shared" si="0"/>
        <v>Mon</v>
      </c>
      <c r="C198" s="13">
        <f t="shared" si="9"/>
        <v>0</v>
      </c>
      <c r="D198" s="13">
        <f t="shared" si="8"/>
        <v>896021</v>
      </c>
      <c r="E198" s="13">
        <f t="shared" si="2"/>
        <v>0</v>
      </c>
      <c r="F198" s="13">
        <f t="shared" si="3"/>
        <v>1</v>
      </c>
      <c r="G198" s="13"/>
      <c r="H198" s="13"/>
      <c r="I198" s="13"/>
      <c r="J198" s="13"/>
      <c r="K198" s="13"/>
      <c r="L198" s="13"/>
      <c r="M198" s="13"/>
      <c r="N198" s="13"/>
      <c r="O198" s="13">
        <v>0</v>
      </c>
      <c r="P198" s="13">
        <v>0</v>
      </c>
      <c r="Q198" s="13">
        <v>0</v>
      </c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3.5" customHeight="1">
      <c r="A199" s="11">
        <f t="shared" si="4"/>
        <v>45202</v>
      </c>
      <c r="B199" s="12" t="str">
        <f t="shared" si="0"/>
        <v>Tue</v>
      </c>
      <c r="C199" s="13">
        <f t="shared" si="9"/>
        <v>0</v>
      </c>
      <c r="D199" s="13">
        <f t="shared" si="8"/>
        <v>896021</v>
      </c>
      <c r="E199" s="13">
        <f t="shared" si="2"/>
        <v>0</v>
      </c>
      <c r="F199" s="13">
        <f t="shared" si="3"/>
        <v>1</v>
      </c>
      <c r="G199" s="13"/>
      <c r="H199" s="13"/>
      <c r="I199" s="13"/>
      <c r="J199" s="13"/>
      <c r="K199" s="13"/>
      <c r="L199" s="13"/>
      <c r="M199" s="13"/>
      <c r="N199" s="13"/>
      <c r="O199" s="13">
        <v>0</v>
      </c>
      <c r="P199" s="13">
        <v>0</v>
      </c>
      <c r="Q199" s="13">
        <v>0</v>
      </c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3.5" customHeight="1">
      <c r="A200" s="11">
        <f t="shared" si="4"/>
        <v>45203</v>
      </c>
      <c r="B200" s="12" t="str">
        <f t="shared" si="0"/>
        <v>Wed</v>
      </c>
      <c r="C200" s="13">
        <f t="shared" si="9"/>
        <v>0</v>
      </c>
      <c r="D200" s="13">
        <f t="shared" si="8"/>
        <v>896021</v>
      </c>
      <c r="E200" s="13">
        <f t="shared" si="2"/>
        <v>0</v>
      </c>
      <c r="F200" s="13">
        <f t="shared" si="3"/>
        <v>1</v>
      </c>
      <c r="G200" s="13"/>
      <c r="H200" s="13"/>
      <c r="I200" s="13"/>
      <c r="J200" s="13"/>
      <c r="K200" s="13"/>
      <c r="L200" s="13"/>
      <c r="M200" s="13"/>
      <c r="N200" s="13"/>
      <c r="O200" s="13">
        <v>0</v>
      </c>
      <c r="P200" s="13">
        <v>0</v>
      </c>
      <c r="Q200" s="13">
        <v>0</v>
      </c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3.5" customHeight="1">
      <c r="A201" s="11">
        <f t="shared" si="4"/>
        <v>45204</v>
      </c>
      <c r="B201" s="12" t="str">
        <f t="shared" si="0"/>
        <v>Thu</v>
      </c>
      <c r="C201" s="13">
        <f t="shared" si="9"/>
        <v>0</v>
      </c>
      <c r="D201" s="13">
        <f t="shared" si="8"/>
        <v>896021</v>
      </c>
      <c r="E201" s="13">
        <f t="shared" si="2"/>
        <v>0</v>
      </c>
      <c r="F201" s="13">
        <f t="shared" si="3"/>
        <v>1</v>
      </c>
      <c r="G201" s="13"/>
      <c r="H201" s="13"/>
      <c r="I201" s="13"/>
      <c r="J201" s="13"/>
      <c r="K201" s="13"/>
      <c r="L201" s="13"/>
      <c r="M201" s="13"/>
      <c r="N201" s="13"/>
      <c r="O201" s="13">
        <v>0</v>
      </c>
      <c r="P201" s="13">
        <v>0</v>
      </c>
      <c r="Q201" s="13">
        <v>0</v>
      </c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3.5" customHeight="1">
      <c r="A202" s="11">
        <f t="shared" si="4"/>
        <v>45205</v>
      </c>
      <c r="B202" s="12" t="str">
        <f t="shared" si="0"/>
        <v>Fri</v>
      </c>
      <c r="C202" s="13">
        <f t="shared" si="9"/>
        <v>0</v>
      </c>
      <c r="D202" s="13">
        <f t="shared" si="8"/>
        <v>896021</v>
      </c>
      <c r="E202" s="13">
        <f t="shared" si="2"/>
        <v>0</v>
      </c>
      <c r="F202" s="13">
        <f t="shared" si="3"/>
        <v>1</v>
      </c>
      <c r="G202" s="13"/>
      <c r="H202" s="13"/>
      <c r="I202" s="13"/>
      <c r="J202" s="13"/>
      <c r="K202" s="13"/>
      <c r="L202" s="13"/>
      <c r="M202" s="13"/>
      <c r="N202" s="13"/>
      <c r="O202" s="13">
        <v>0</v>
      </c>
      <c r="P202" s="13">
        <v>0</v>
      </c>
      <c r="Q202" s="13">
        <v>0</v>
      </c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3.5" customHeight="1">
      <c r="A203" s="11">
        <f t="shared" si="4"/>
        <v>45208</v>
      </c>
      <c r="B203" s="12" t="str">
        <f t="shared" si="0"/>
        <v>Mon</v>
      </c>
      <c r="C203" s="13">
        <f t="shared" si="9"/>
        <v>0</v>
      </c>
      <c r="D203" s="13">
        <f t="shared" si="8"/>
        <v>896021</v>
      </c>
      <c r="E203" s="13">
        <f t="shared" si="2"/>
        <v>0</v>
      </c>
      <c r="F203" s="13">
        <f t="shared" si="3"/>
        <v>1</v>
      </c>
      <c r="G203" s="13"/>
      <c r="H203" s="13"/>
      <c r="I203" s="13"/>
      <c r="J203" s="13"/>
      <c r="K203" s="13"/>
      <c r="L203" s="13"/>
      <c r="M203" s="13"/>
      <c r="N203" s="13"/>
      <c r="O203" s="13">
        <v>0</v>
      </c>
      <c r="P203" s="13">
        <v>0</v>
      </c>
      <c r="Q203" s="13">
        <v>0</v>
      </c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3.5" customHeight="1">
      <c r="A204" s="11">
        <f t="shared" si="4"/>
        <v>45209</v>
      </c>
      <c r="B204" s="12" t="str">
        <f t="shared" si="0"/>
        <v>Tue</v>
      </c>
      <c r="C204" s="13">
        <f t="shared" si="9"/>
        <v>0</v>
      </c>
      <c r="D204" s="13">
        <f t="shared" si="8"/>
        <v>896021</v>
      </c>
      <c r="E204" s="13">
        <f t="shared" si="2"/>
        <v>0</v>
      </c>
      <c r="F204" s="13">
        <f t="shared" si="3"/>
        <v>1</v>
      </c>
      <c r="G204" s="13"/>
      <c r="H204" s="13"/>
      <c r="I204" s="13"/>
      <c r="J204" s="13"/>
      <c r="K204" s="13"/>
      <c r="L204" s="13"/>
      <c r="M204" s="13"/>
      <c r="N204" s="13"/>
      <c r="O204" s="13">
        <v>0</v>
      </c>
      <c r="P204" s="13">
        <v>0</v>
      </c>
      <c r="Q204" s="13">
        <v>0</v>
      </c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3.5" customHeight="1">
      <c r="A205" s="11">
        <f t="shared" si="4"/>
        <v>45210</v>
      </c>
      <c r="B205" s="12" t="str">
        <f t="shared" si="0"/>
        <v>Wed</v>
      </c>
      <c r="C205" s="13">
        <f t="shared" si="9"/>
        <v>0</v>
      </c>
      <c r="D205" s="13">
        <f t="shared" si="8"/>
        <v>896021</v>
      </c>
      <c r="E205" s="13">
        <f t="shared" si="2"/>
        <v>0</v>
      </c>
      <c r="F205" s="13">
        <f t="shared" si="3"/>
        <v>1</v>
      </c>
      <c r="G205" s="13"/>
      <c r="H205" s="13"/>
      <c r="I205" s="13"/>
      <c r="J205" s="13"/>
      <c r="K205" s="13"/>
      <c r="L205" s="13"/>
      <c r="M205" s="13"/>
      <c r="N205" s="13"/>
      <c r="O205" s="13">
        <v>0</v>
      </c>
      <c r="P205" s="13">
        <v>0</v>
      </c>
      <c r="Q205" s="13">
        <v>0</v>
      </c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3.5" customHeight="1">
      <c r="A206" s="11">
        <f t="shared" si="4"/>
        <v>45211</v>
      </c>
      <c r="B206" s="12" t="str">
        <f t="shared" si="0"/>
        <v>Thu</v>
      </c>
      <c r="C206" s="13">
        <f t="shared" si="9"/>
        <v>0</v>
      </c>
      <c r="D206" s="13">
        <f t="shared" si="8"/>
        <v>896021</v>
      </c>
      <c r="E206" s="13">
        <f t="shared" si="2"/>
        <v>0</v>
      </c>
      <c r="F206" s="13">
        <f t="shared" si="3"/>
        <v>1</v>
      </c>
      <c r="G206" s="13"/>
      <c r="H206" s="13"/>
      <c r="I206" s="13"/>
      <c r="J206" s="13"/>
      <c r="K206" s="13"/>
      <c r="L206" s="13"/>
      <c r="M206" s="13"/>
      <c r="N206" s="13"/>
      <c r="O206" s="13">
        <v>0</v>
      </c>
      <c r="P206" s="13">
        <v>0</v>
      </c>
      <c r="Q206" s="13">
        <v>0</v>
      </c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3.5" customHeight="1">
      <c r="A207" s="11">
        <f t="shared" si="4"/>
        <v>45212</v>
      </c>
      <c r="B207" s="12" t="str">
        <f t="shared" si="0"/>
        <v>Fri</v>
      </c>
      <c r="C207" s="13">
        <f t="shared" si="9"/>
        <v>0</v>
      </c>
      <c r="D207" s="13">
        <f t="shared" si="8"/>
        <v>896021</v>
      </c>
      <c r="E207" s="13">
        <f t="shared" si="2"/>
        <v>0</v>
      </c>
      <c r="F207" s="13">
        <f t="shared" si="3"/>
        <v>1</v>
      </c>
      <c r="G207" s="13"/>
      <c r="H207" s="13"/>
      <c r="I207" s="13"/>
      <c r="J207" s="13"/>
      <c r="K207" s="13"/>
      <c r="L207" s="13"/>
      <c r="M207" s="13"/>
      <c r="N207" s="13"/>
      <c r="O207" s="13">
        <v>0</v>
      </c>
      <c r="P207" s="13">
        <v>0</v>
      </c>
      <c r="Q207" s="13">
        <v>0</v>
      </c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3.5" customHeight="1">
      <c r="A208" s="11">
        <f t="shared" si="4"/>
        <v>45215</v>
      </c>
      <c r="B208" s="12" t="str">
        <f t="shared" si="0"/>
        <v>Mon</v>
      </c>
      <c r="C208" s="13">
        <f t="shared" si="9"/>
        <v>0</v>
      </c>
      <c r="D208" s="13">
        <f t="shared" si="8"/>
        <v>896021</v>
      </c>
      <c r="E208" s="13">
        <f t="shared" si="2"/>
        <v>0</v>
      </c>
      <c r="F208" s="13">
        <f t="shared" si="3"/>
        <v>1</v>
      </c>
      <c r="G208" s="13"/>
      <c r="H208" s="13"/>
      <c r="I208" s="13"/>
      <c r="J208" s="13"/>
      <c r="K208" s="13"/>
      <c r="L208" s="13"/>
      <c r="M208" s="13"/>
      <c r="N208" s="13"/>
      <c r="O208" s="13">
        <v>0</v>
      </c>
      <c r="P208" s="13">
        <v>0</v>
      </c>
      <c r="Q208" s="13">
        <v>0</v>
      </c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3.5" customHeight="1">
      <c r="A209" s="11">
        <f t="shared" si="4"/>
        <v>45216</v>
      </c>
      <c r="B209" s="12" t="str">
        <f t="shared" si="0"/>
        <v>Tue</v>
      </c>
      <c r="C209" s="13">
        <f t="shared" si="9"/>
        <v>0</v>
      </c>
      <c r="D209" s="13">
        <f t="shared" si="8"/>
        <v>896021</v>
      </c>
      <c r="E209" s="13">
        <f t="shared" si="2"/>
        <v>0</v>
      </c>
      <c r="F209" s="13">
        <f t="shared" si="3"/>
        <v>1</v>
      </c>
      <c r="G209" s="13"/>
      <c r="H209" s="13"/>
      <c r="I209" s="13"/>
      <c r="J209" s="13"/>
      <c r="K209" s="13"/>
      <c r="L209" s="13"/>
      <c r="M209" s="13"/>
      <c r="N209" s="13"/>
      <c r="O209" s="13">
        <v>0</v>
      </c>
      <c r="P209" s="13">
        <v>0</v>
      </c>
      <c r="Q209" s="13">
        <v>0</v>
      </c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3.5" customHeight="1">
      <c r="A210" s="11">
        <f t="shared" si="4"/>
        <v>45217</v>
      </c>
      <c r="B210" s="12" t="str">
        <f t="shared" si="0"/>
        <v>Wed</v>
      </c>
      <c r="C210" s="13">
        <f t="shared" si="9"/>
        <v>0</v>
      </c>
      <c r="D210" s="13">
        <f t="shared" si="8"/>
        <v>896021</v>
      </c>
      <c r="E210" s="13">
        <f t="shared" si="2"/>
        <v>0</v>
      </c>
      <c r="F210" s="13">
        <f t="shared" si="3"/>
        <v>1</v>
      </c>
      <c r="G210" s="13"/>
      <c r="H210" s="13"/>
      <c r="I210" s="13"/>
      <c r="J210" s="13"/>
      <c r="K210" s="13"/>
      <c r="L210" s="13"/>
      <c r="M210" s="13"/>
      <c r="N210" s="13"/>
      <c r="O210" s="13">
        <v>0</v>
      </c>
      <c r="P210" s="13">
        <v>0</v>
      </c>
      <c r="Q210" s="13">
        <v>0</v>
      </c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3.5" customHeight="1">
      <c r="A211" s="11">
        <f t="shared" si="4"/>
        <v>45218</v>
      </c>
      <c r="B211" s="12" t="str">
        <f t="shared" si="0"/>
        <v>Thu</v>
      </c>
      <c r="C211" s="13">
        <f t="shared" si="9"/>
        <v>0</v>
      </c>
      <c r="D211" s="13">
        <f t="shared" si="8"/>
        <v>896021</v>
      </c>
      <c r="E211" s="13">
        <f t="shared" si="2"/>
        <v>0</v>
      </c>
      <c r="F211" s="13">
        <f t="shared" si="3"/>
        <v>1</v>
      </c>
      <c r="G211" s="13"/>
      <c r="H211" s="13"/>
      <c r="I211" s="13"/>
      <c r="J211" s="13"/>
      <c r="K211" s="13"/>
      <c r="L211" s="13"/>
      <c r="M211" s="13"/>
      <c r="N211" s="13"/>
      <c r="O211" s="13">
        <v>0</v>
      </c>
      <c r="P211" s="13">
        <v>0</v>
      </c>
      <c r="Q211" s="13">
        <v>0</v>
      </c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3.5" customHeight="1">
      <c r="A212" s="11">
        <f t="shared" si="4"/>
        <v>45219</v>
      </c>
      <c r="B212" s="12" t="str">
        <f t="shared" si="0"/>
        <v>Fri</v>
      </c>
      <c r="C212" s="13">
        <f t="shared" si="9"/>
        <v>0</v>
      </c>
      <c r="D212" s="13">
        <f t="shared" si="8"/>
        <v>896021</v>
      </c>
      <c r="E212" s="13">
        <f t="shared" si="2"/>
        <v>0</v>
      </c>
      <c r="F212" s="13">
        <f t="shared" si="3"/>
        <v>1</v>
      </c>
      <c r="G212" s="13"/>
      <c r="H212" s="13"/>
      <c r="I212" s="13"/>
      <c r="J212" s="13"/>
      <c r="K212" s="13"/>
      <c r="L212" s="13"/>
      <c r="M212" s="13"/>
      <c r="N212" s="13"/>
      <c r="O212" s="13">
        <v>0</v>
      </c>
      <c r="P212" s="13">
        <v>0</v>
      </c>
      <c r="Q212" s="13">
        <v>0</v>
      </c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3.5" customHeight="1">
      <c r="A213" s="11">
        <f t="shared" si="4"/>
        <v>45222</v>
      </c>
      <c r="B213" s="12" t="str">
        <f t="shared" si="0"/>
        <v>Mon</v>
      </c>
      <c r="C213" s="13">
        <f t="shared" si="9"/>
        <v>0</v>
      </c>
      <c r="D213" s="13">
        <f t="shared" si="8"/>
        <v>896021</v>
      </c>
      <c r="E213" s="13">
        <f t="shared" si="2"/>
        <v>0</v>
      </c>
      <c r="F213" s="13">
        <f t="shared" si="3"/>
        <v>1</v>
      </c>
      <c r="G213" s="13"/>
      <c r="H213" s="13"/>
      <c r="I213" s="13"/>
      <c r="J213" s="13"/>
      <c r="K213" s="13"/>
      <c r="L213" s="13"/>
      <c r="M213" s="13"/>
      <c r="N213" s="13"/>
      <c r="O213" s="13">
        <v>0</v>
      </c>
      <c r="P213" s="13">
        <v>0</v>
      </c>
      <c r="Q213" s="13">
        <v>0</v>
      </c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3.5" customHeight="1">
      <c r="A214" s="11">
        <f t="shared" si="4"/>
        <v>45223</v>
      </c>
      <c r="B214" s="12" t="str">
        <f t="shared" si="0"/>
        <v>Tue</v>
      </c>
      <c r="C214" s="13">
        <f t="shared" si="9"/>
        <v>0</v>
      </c>
      <c r="D214" s="13">
        <f t="shared" si="8"/>
        <v>896021</v>
      </c>
      <c r="E214" s="13">
        <f t="shared" si="2"/>
        <v>0</v>
      </c>
      <c r="F214" s="13">
        <f t="shared" si="3"/>
        <v>1</v>
      </c>
      <c r="G214" s="13"/>
      <c r="H214" s="13"/>
      <c r="I214" s="13"/>
      <c r="J214" s="13"/>
      <c r="K214" s="13"/>
      <c r="L214" s="13"/>
      <c r="M214" s="13"/>
      <c r="N214" s="13"/>
      <c r="O214" s="13">
        <v>0</v>
      </c>
      <c r="P214" s="13">
        <v>0</v>
      </c>
      <c r="Q214" s="13">
        <v>0</v>
      </c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3.5" customHeight="1">
      <c r="A215" s="11">
        <f t="shared" si="4"/>
        <v>45224</v>
      </c>
      <c r="B215" s="12" t="str">
        <f t="shared" si="0"/>
        <v>Wed</v>
      </c>
      <c r="C215" s="13">
        <f t="shared" si="9"/>
        <v>0</v>
      </c>
      <c r="D215" s="13">
        <f t="shared" si="8"/>
        <v>896021</v>
      </c>
      <c r="E215" s="13">
        <f t="shared" si="2"/>
        <v>0</v>
      </c>
      <c r="F215" s="13">
        <f t="shared" si="3"/>
        <v>1</v>
      </c>
      <c r="G215" s="13"/>
      <c r="H215" s="13"/>
      <c r="I215" s="13"/>
      <c r="J215" s="13"/>
      <c r="K215" s="13"/>
      <c r="L215" s="13"/>
      <c r="M215" s="13"/>
      <c r="N215" s="13"/>
      <c r="O215" s="13">
        <v>0</v>
      </c>
      <c r="P215" s="13">
        <v>0</v>
      </c>
      <c r="Q215" s="13">
        <v>0</v>
      </c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3.5" customHeight="1">
      <c r="A216" s="11">
        <f t="shared" si="4"/>
        <v>45225</v>
      </c>
      <c r="B216" s="12" t="str">
        <f t="shared" si="0"/>
        <v>Thu</v>
      </c>
      <c r="C216" s="13">
        <f t="shared" si="9"/>
        <v>0</v>
      </c>
      <c r="D216" s="13">
        <f t="shared" si="8"/>
        <v>896021</v>
      </c>
      <c r="E216" s="13">
        <f t="shared" si="2"/>
        <v>0</v>
      </c>
      <c r="F216" s="13">
        <f t="shared" si="3"/>
        <v>1</v>
      </c>
      <c r="G216" s="13"/>
      <c r="H216" s="13"/>
      <c r="I216" s="13"/>
      <c r="J216" s="13"/>
      <c r="K216" s="13"/>
      <c r="L216" s="13"/>
      <c r="M216" s="13"/>
      <c r="N216" s="13"/>
      <c r="O216" s="13">
        <v>0</v>
      </c>
      <c r="P216" s="13">
        <v>0</v>
      </c>
      <c r="Q216" s="13">
        <v>0</v>
      </c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3.5" customHeight="1">
      <c r="A217" s="11">
        <f t="shared" si="4"/>
        <v>45226</v>
      </c>
      <c r="B217" s="12" t="str">
        <f t="shared" si="0"/>
        <v>Fri</v>
      </c>
      <c r="C217" s="13">
        <f t="shared" si="9"/>
        <v>0</v>
      </c>
      <c r="D217" s="13">
        <f t="shared" si="8"/>
        <v>896021</v>
      </c>
      <c r="E217" s="13">
        <f t="shared" si="2"/>
        <v>0</v>
      </c>
      <c r="F217" s="13">
        <f t="shared" si="3"/>
        <v>1</v>
      </c>
      <c r="G217" s="13"/>
      <c r="H217" s="13"/>
      <c r="I217" s="13"/>
      <c r="J217" s="13"/>
      <c r="K217" s="13"/>
      <c r="L217" s="13"/>
      <c r="M217" s="13"/>
      <c r="N217" s="13"/>
      <c r="O217" s="13">
        <v>0</v>
      </c>
      <c r="P217" s="13">
        <v>0</v>
      </c>
      <c r="Q217" s="13">
        <v>0</v>
      </c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3.5" customHeight="1">
      <c r="A218" s="11">
        <f t="shared" si="4"/>
        <v>45229</v>
      </c>
      <c r="B218" s="12" t="str">
        <f t="shared" si="0"/>
        <v>Mon</v>
      </c>
      <c r="C218" s="13">
        <f t="shared" si="9"/>
        <v>0</v>
      </c>
      <c r="D218" s="13">
        <f t="shared" si="8"/>
        <v>896021</v>
      </c>
      <c r="E218" s="13">
        <f t="shared" si="2"/>
        <v>0</v>
      </c>
      <c r="F218" s="13">
        <f t="shared" si="3"/>
        <v>1</v>
      </c>
      <c r="G218" s="13"/>
      <c r="H218" s="13"/>
      <c r="I218" s="13"/>
      <c r="J218" s="13"/>
      <c r="K218" s="13"/>
      <c r="L218" s="13"/>
      <c r="M218" s="13"/>
      <c r="N218" s="13"/>
      <c r="O218" s="13">
        <v>0</v>
      </c>
      <c r="P218" s="13">
        <v>0</v>
      </c>
      <c r="Q218" s="13">
        <v>0</v>
      </c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3.5" customHeight="1">
      <c r="A219" s="11">
        <f t="shared" si="4"/>
        <v>45230</v>
      </c>
      <c r="B219" s="12" t="str">
        <f t="shared" si="0"/>
        <v>Tue</v>
      </c>
      <c r="C219" s="13">
        <f t="shared" si="9"/>
        <v>0</v>
      </c>
      <c r="D219" s="13">
        <f t="shared" si="8"/>
        <v>896021</v>
      </c>
      <c r="E219" s="13">
        <f t="shared" si="2"/>
        <v>0</v>
      </c>
      <c r="F219" s="13">
        <f t="shared" si="3"/>
        <v>1</v>
      </c>
      <c r="G219" s="13"/>
      <c r="H219" s="13"/>
      <c r="I219" s="13"/>
      <c r="J219" s="13"/>
      <c r="K219" s="13"/>
      <c r="L219" s="13"/>
      <c r="M219" s="13"/>
      <c r="N219" s="13"/>
      <c r="O219" s="13">
        <v>0</v>
      </c>
      <c r="P219" s="13">
        <v>0</v>
      </c>
      <c r="Q219" s="13">
        <v>0</v>
      </c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3.5" customHeight="1">
      <c r="A220" s="11">
        <f t="shared" si="4"/>
        <v>45231</v>
      </c>
      <c r="B220" s="12" t="str">
        <f t="shared" si="0"/>
        <v>Wed</v>
      </c>
      <c r="C220" s="13">
        <f t="shared" si="9"/>
        <v>0</v>
      </c>
      <c r="D220" s="13">
        <f t="shared" si="8"/>
        <v>896021</v>
      </c>
      <c r="E220" s="13">
        <f t="shared" si="2"/>
        <v>0</v>
      </c>
      <c r="F220" s="13">
        <f t="shared" si="3"/>
        <v>1</v>
      </c>
      <c r="G220" s="13"/>
      <c r="H220" s="13"/>
      <c r="I220" s="13"/>
      <c r="J220" s="13"/>
      <c r="K220" s="13"/>
      <c r="L220" s="13"/>
      <c r="M220" s="13"/>
      <c r="N220" s="13"/>
      <c r="O220" s="13">
        <v>0</v>
      </c>
      <c r="P220" s="13">
        <v>0</v>
      </c>
      <c r="Q220" s="13">
        <v>0</v>
      </c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3.5" customHeight="1">
      <c r="A221" s="11">
        <f t="shared" si="4"/>
        <v>45232</v>
      </c>
      <c r="B221" s="12" t="str">
        <f t="shared" si="0"/>
        <v>Thu</v>
      </c>
      <c r="C221" s="13">
        <f t="shared" si="9"/>
        <v>0</v>
      </c>
      <c r="D221" s="13">
        <f t="shared" si="8"/>
        <v>896021</v>
      </c>
      <c r="E221" s="13">
        <f t="shared" si="2"/>
        <v>0</v>
      </c>
      <c r="F221" s="13">
        <f t="shared" si="3"/>
        <v>1</v>
      </c>
      <c r="G221" s="13"/>
      <c r="H221" s="13"/>
      <c r="I221" s="13"/>
      <c r="J221" s="13"/>
      <c r="K221" s="13"/>
      <c r="L221" s="13"/>
      <c r="M221" s="13"/>
      <c r="N221" s="13"/>
      <c r="O221" s="13">
        <v>0</v>
      </c>
      <c r="P221" s="13">
        <v>0</v>
      </c>
      <c r="Q221" s="13">
        <v>0</v>
      </c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3.5" customHeight="1">
      <c r="A222" s="11">
        <f t="shared" si="4"/>
        <v>45233</v>
      </c>
      <c r="B222" s="12" t="str">
        <f t="shared" si="0"/>
        <v>Fri</v>
      </c>
      <c r="C222" s="13">
        <f t="shared" si="9"/>
        <v>0</v>
      </c>
      <c r="D222" s="13">
        <f t="shared" si="8"/>
        <v>896021</v>
      </c>
      <c r="E222" s="13">
        <f t="shared" si="2"/>
        <v>0</v>
      </c>
      <c r="F222" s="13">
        <f t="shared" si="3"/>
        <v>1</v>
      </c>
      <c r="G222" s="13"/>
      <c r="H222" s="13"/>
      <c r="I222" s="13"/>
      <c r="J222" s="13"/>
      <c r="K222" s="13"/>
      <c r="L222" s="13"/>
      <c r="M222" s="13"/>
      <c r="N222" s="13"/>
      <c r="O222" s="13">
        <v>0</v>
      </c>
      <c r="P222" s="13">
        <v>0</v>
      </c>
      <c r="Q222" s="13">
        <v>0</v>
      </c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3.5" customHeight="1">
      <c r="A223" s="11">
        <f t="shared" si="4"/>
        <v>45236</v>
      </c>
      <c r="B223" s="12" t="str">
        <f t="shared" si="0"/>
        <v>Mon</v>
      </c>
      <c r="C223" s="13">
        <f t="shared" si="9"/>
        <v>0</v>
      </c>
      <c r="D223" s="13">
        <f t="shared" si="8"/>
        <v>896021</v>
      </c>
      <c r="E223" s="13">
        <f t="shared" si="2"/>
        <v>0</v>
      </c>
      <c r="F223" s="13">
        <f t="shared" si="3"/>
        <v>1</v>
      </c>
      <c r="G223" s="13"/>
      <c r="H223" s="13"/>
      <c r="I223" s="13"/>
      <c r="J223" s="13"/>
      <c r="K223" s="13"/>
      <c r="L223" s="13"/>
      <c r="M223" s="13"/>
      <c r="N223" s="13"/>
      <c r="O223" s="13">
        <v>0</v>
      </c>
      <c r="P223" s="13">
        <v>0</v>
      </c>
      <c r="Q223" s="13">
        <v>0</v>
      </c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3.5" customHeight="1">
      <c r="A224" s="11">
        <f t="shared" si="4"/>
        <v>45237</v>
      </c>
      <c r="B224" s="12" t="str">
        <f t="shared" si="0"/>
        <v>Tue</v>
      </c>
      <c r="C224" s="13">
        <f t="shared" si="9"/>
        <v>0</v>
      </c>
      <c r="D224" s="13">
        <f t="shared" si="8"/>
        <v>896021</v>
      </c>
      <c r="E224" s="13">
        <f t="shared" si="2"/>
        <v>0</v>
      </c>
      <c r="F224" s="13">
        <f t="shared" si="3"/>
        <v>1</v>
      </c>
      <c r="G224" s="13"/>
      <c r="H224" s="13"/>
      <c r="I224" s="13"/>
      <c r="J224" s="13"/>
      <c r="K224" s="13"/>
      <c r="L224" s="13"/>
      <c r="M224" s="13"/>
      <c r="N224" s="13"/>
      <c r="O224" s="13">
        <v>0</v>
      </c>
      <c r="P224" s="13">
        <v>0</v>
      </c>
      <c r="Q224" s="13">
        <v>0</v>
      </c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3.5" customHeight="1">
      <c r="A225" s="11">
        <f t="shared" si="4"/>
        <v>45238</v>
      </c>
      <c r="B225" s="12" t="str">
        <f t="shared" si="0"/>
        <v>Wed</v>
      </c>
      <c r="C225" s="13">
        <f t="shared" si="9"/>
        <v>0</v>
      </c>
      <c r="D225" s="13">
        <f t="shared" si="8"/>
        <v>896021</v>
      </c>
      <c r="E225" s="13">
        <f t="shared" si="2"/>
        <v>0</v>
      </c>
      <c r="F225" s="13">
        <f t="shared" si="3"/>
        <v>1</v>
      </c>
      <c r="G225" s="13"/>
      <c r="H225" s="13"/>
      <c r="I225" s="13"/>
      <c r="J225" s="13"/>
      <c r="K225" s="13"/>
      <c r="L225" s="13"/>
      <c r="M225" s="13"/>
      <c r="N225" s="13"/>
      <c r="O225" s="13">
        <v>0</v>
      </c>
      <c r="P225" s="13">
        <v>0</v>
      </c>
      <c r="Q225" s="13">
        <v>0</v>
      </c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3.5" customHeight="1">
      <c r="A226" s="11">
        <f t="shared" si="4"/>
        <v>45239</v>
      </c>
      <c r="B226" s="12" t="str">
        <f t="shared" si="0"/>
        <v>Thu</v>
      </c>
      <c r="C226" s="13">
        <f t="shared" si="9"/>
        <v>0</v>
      </c>
      <c r="D226" s="13">
        <f t="shared" si="8"/>
        <v>896021</v>
      </c>
      <c r="E226" s="13">
        <f t="shared" si="2"/>
        <v>0</v>
      </c>
      <c r="F226" s="13">
        <f t="shared" si="3"/>
        <v>1</v>
      </c>
      <c r="G226" s="13"/>
      <c r="H226" s="13"/>
      <c r="I226" s="13"/>
      <c r="J226" s="13"/>
      <c r="K226" s="13"/>
      <c r="L226" s="13"/>
      <c r="M226" s="13"/>
      <c r="N226" s="13"/>
      <c r="O226" s="13">
        <v>0</v>
      </c>
      <c r="P226" s="13">
        <v>0</v>
      </c>
      <c r="Q226" s="13">
        <v>0</v>
      </c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3.5" customHeight="1">
      <c r="A227" s="11">
        <f t="shared" si="4"/>
        <v>45240</v>
      </c>
      <c r="B227" s="12" t="str">
        <f t="shared" si="0"/>
        <v>Fri</v>
      </c>
      <c r="C227" s="13">
        <f t="shared" si="9"/>
        <v>0</v>
      </c>
      <c r="D227" s="13">
        <f t="shared" si="8"/>
        <v>896021</v>
      </c>
      <c r="E227" s="13">
        <f t="shared" si="2"/>
        <v>0</v>
      </c>
      <c r="F227" s="13">
        <f t="shared" si="3"/>
        <v>1</v>
      </c>
      <c r="G227" s="13"/>
      <c r="H227" s="13"/>
      <c r="I227" s="13"/>
      <c r="J227" s="13"/>
      <c r="K227" s="13"/>
      <c r="L227" s="13"/>
      <c r="M227" s="13"/>
      <c r="N227" s="13"/>
      <c r="O227" s="13">
        <v>0</v>
      </c>
      <c r="P227" s="13">
        <v>0</v>
      </c>
      <c r="Q227" s="13">
        <v>0</v>
      </c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3.5" customHeight="1">
      <c r="A228" s="11">
        <f t="shared" si="4"/>
        <v>45243</v>
      </c>
      <c r="B228" s="12" t="str">
        <f t="shared" si="0"/>
        <v>Mon</v>
      </c>
      <c r="C228" s="13">
        <f t="shared" si="9"/>
        <v>0</v>
      </c>
      <c r="D228" s="13">
        <f t="shared" si="8"/>
        <v>896021</v>
      </c>
      <c r="E228" s="13">
        <f t="shared" si="2"/>
        <v>0</v>
      </c>
      <c r="F228" s="13">
        <f t="shared" si="3"/>
        <v>1</v>
      </c>
      <c r="G228" s="13"/>
      <c r="H228" s="13"/>
      <c r="I228" s="13"/>
      <c r="J228" s="13"/>
      <c r="K228" s="13"/>
      <c r="L228" s="13"/>
      <c r="M228" s="13"/>
      <c r="N228" s="13"/>
      <c r="O228" s="13">
        <v>0</v>
      </c>
      <c r="P228" s="13">
        <v>0</v>
      </c>
      <c r="Q228" s="13">
        <v>0</v>
      </c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3.5" customHeight="1">
      <c r="A229" s="11">
        <f t="shared" si="4"/>
        <v>45244</v>
      </c>
      <c r="B229" s="12" t="str">
        <f t="shared" si="0"/>
        <v>Tue</v>
      </c>
      <c r="C229" s="13">
        <f t="shared" si="9"/>
        <v>0</v>
      </c>
      <c r="D229" s="13">
        <f t="shared" si="8"/>
        <v>896021</v>
      </c>
      <c r="E229" s="13">
        <f t="shared" si="2"/>
        <v>0</v>
      </c>
      <c r="F229" s="13">
        <f t="shared" si="3"/>
        <v>1</v>
      </c>
      <c r="G229" s="13"/>
      <c r="H229" s="13"/>
      <c r="I229" s="13"/>
      <c r="J229" s="13"/>
      <c r="K229" s="13"/>
      <c r="L229" s="13"/>
      <c r="M229" s="13"/>
      <c r="N229" s="13"/>
      <c r="O229" s="13">
        <v>0</v>
      </c>
      <c r="P229" s="13">
        <v>0</v>
      </c>
      <c r="Q229" s="13">
        <v>0</v>
      </c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3.5" customHeight="1">
      <c r="A230" s="11">
        <f t="shared" si="4"/>
        <v>45245</v>
      </c>
      <c r="B230" s="12" t="str">
        <f t="shared" si="0"/>
        <v>Wed</v>
      </c>
      <c r="C230" s="13">
        <f t="shared" si="9"/>
        <v>0</v>
      </c>
      <c r="D230" s="13">
        <f t="shared" si="8"/>
        <v>896021</v>
      </c>
      <c r="E230" s="13">
        <f t="shared" si="2"/>
        <v>0</v>
      </c>
      <c r="F230" s="13">
        <f t="shared" si="3"/>
        <v>1</v>
      </c>
      <c r="G230" s="13"/>
      <c r="H230" s="13"/>
      <c r="I230" s="13"/>
      <c r="J230" s="13"/>
      <c r="K230" s="13"/>
      <c r="L230" s="13"/>
      <c r="M230" s="13"/>
      <c r="N230" s="13"/>
      <c r="O230" s="13">
        <v>0</v>
      </c>
      <c r="P230" s="13">
        <v>0</v>
      </c>
      <c r="Q230" s="13">
        <v>0</v>
      </c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3.5" customHeight="1">
      <c r="A231" s="11">
        <f t="shared" si="4"/>
        <v>45246</v>
      </c>
      <c r="B231" s="12" t="str">
        <f t="shared" si="0"/>
        <v>Thu</v>
      </c>
      <c r="C231" s="13">
        <f t="shared" si="9"/>
        <v>0</v>
      </c>
      <c r="D231" s="13">
        <f t="shared" si="8"/>
        <v>896021</v>
      </c>
      <c r="E231" s="13">
        <f t="shared" si="2"/>
        <v>0</v>
      </c>
      <c r="F231" s="13">
        <f t="shared" si="3"/>
        <v>1</v>
      </c>
      <c r="G231" s="13"/>
      <c r="H231" s="13"/>
      <c r="I231" s="13"/>
      <c r="J231" s="13"/>
      <c r="K231" s="13"/>
      <c r="L231" s="13"/>
      <c r="M231" s="13"/>
      <c r="N231" s="13"/>
      <c r="O231" s="13">
        <v>0</v>
      </c>
      <c r="P231" s="13">
        <v>0</v>
      </c>
      <c r="Q231" s="13">
        <v>0</v>
      </c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3.5" customHeight="1">
      <c r="A232" s="11">
        <f t="shared" si="4"/>
        <v>45247</v>
      </c>
      <c r="B232" s="12" t="str">
        <f t="shared" si="0"/>
        <v>Fri</v>
      </c>
      <c r="C232" s="13">
        <f t="shared" si="9"/>
        <v>0</v>
      </c>
      <c r="D232" s="13">
        <f t="shared" si="8"/>
        <v>896021</v>
      </c>
      <c r="E232" s="13">
        <f t="shared" si="2"/>
        <v>0</v>
      </c>
      <c r="F232" s="13">
        <f t="shared" si="3"/>
        <v>1</v>
      </c>
      <c r="G232" s="13"/>
      <c r="H232" s="13"/>
      <c r="I232" s="13"/>
      <c r="J232" s="13"/>
      <c r="K232" s="13"/>
      <c r="L232" s="13"/>
      <c r="M232" s="13"/>
      <c r="N232" s="13"/>
      <c r="O232" s="13">
        <v>0</v>
      </c>
      <c r="P232" s="13">
        <v>0</v>
      </c>
      <c r="Q232" s="13">
        <v>0</v>
      </c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3.5" customHeight="1">
      <c r="A233" s="11">
        <f t="shared" si="4"/>
        <v>45250</v>
      </c>
      <c r="B233" s="12" t="str">
        <f t="shared" si="0"/>
        <v>Mon</v>
      </c>
      <c r="C233" s="13">
        <f t="shared" si="9"/>
        <v>0</v>
      </c>
      <c r="D233" s="13">
        <f t="shared" si="8"/>
        <v>896021</v>
      </c>
      <c r="E233" s="13">
        <f t="shared" si="2"/>
        <v>0</v>
      </c>
      <c r="F233" s="13">
        <f t="shared" si="3"/>
        <v>1</v>
      </c>
      <c r="G233" s="13"/>
      <c r="H233" s="13"/>
      <c r="I233" s="13"/>
      <c r="J233" s="13"/>
      <c r="K233" s="13"/>
      <c r="L233" s="13"/>
      <c r="M233" s="13"/>
      <c r="N233" s="13"/>
      <c r="O233" s="13">
        <v>0</v>
      </c>
      <c r="P233" s="13">
        <v>0</v>
      </c>
      <c r="Q233" s="13">
        <v>0</v>
      </c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3.5" customHeight="1">
      <c r="A234" s="11">
        <f t="shared" si="4"/>
        <v>45251</v>
      </c>
      <c r="B234" s="12" t="str">
        <f t="shared" si="0"/>
        <v>Tue</v>
      </c>
      <c r="C234" s="13">
        <f t="shared" si="9"/>
        <v>0</v>
      </c>
      <c r="D234" s="13">
        <f t="shared" si="8"/>
        <v>896021</v>
      </c>
      <c r="E234" s="13">
        <f t="shared" si="2"/>
        <v>0</v>
      </c>
      <c r="F234" s="13">
        <f t="shared" si="3"/>
        <v>1</v>
      </c>
      <c r="G234" s="13"/>
      <c r="H234" s="13"/>
      <c r="I234" s="13"/>
      <c r="J234" s="13"/>
      <c r="K234" s="13"/>
      <c r="L234" s="13"/>
      <c r="M234" s="13"/>
      <c r="N234" s="13"/>
      <c r="O234" s="13">
        <v>0</v>
      </c>
      <c r="P234" s="13">
        <v>0</v>
      </c>
      <c r="Q234" s="13">
        <v>0</v>
      </c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3.5" customHeight="1">
      <c r="A235" s="11">
        <f t="shared" si="4"/>
        <v>45252</v>
      </c>
      <c r="B235" s="12" t="str">
        <f t="shared" si="0"/>
        <v>Wed</v>
      </c>
      <c r="C235" s="13">
        <f t="shared" si="9"/>
        <v>0</v>
      </c>
      <c r="D235" s="13">
        <f t="shared" si="8"/>
        <v>896021</v>
      </c>
      <c r="E235" s="13">
        <f t="shared" si="2"/>
        <v>0</v>
      </c>
      <c r="F235" s="13">
        <f t="shared" si="3"/>
        <v>1</v>
      </c>
      <c r="G235" s="13"/>
      <c r="H235" s="13"/>
      <c r="I235" s="13"/>
      <c r="J235" s="13"/>
      <c r="K235" s="13"/>
      <c r="L235" s="13"/>
      <c r="M235" s="13"/>
      <c r="N235" s="13"/>
      <c r="O235" s="13">
        <v>0</v>
      </c>
      <c r="P235" s="13">
        <v>0</v>
      </c>
      <c r="Q235" s="13">
        <v>0</v>
      </c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3.5" customHeight="1">
      <c r="A236" s="11">
        <f t="shared" si="4"/>
        <v>45253</v>
      </c>
      <c r="B236" s="12" t="str">
        <f t="shared" si="0"/>
        <v>Thu</v>
      </c>
      <c r="C236" s="13">
        <f t="shared" si="9"/>
        <v>0</v>
      </c>
      <c r="D236" s="13">
        <f t="shared" si="8"/>
        <v>896021</v>
      </c>
      <c r="E236" s="13">
        <f t="shared" si="2"/>
        <v>0</v>
      </c>
      <c r="F236" s="13">
        <f t="shared" si="3"/>
        <v>1</v>
      </c>
      <c r="G236" s="13"/>
      <c r="H236" s="13"/>
      <c r="I236" s="13"/>
      <c r="J236" s="13"/>
      <c r="K236" s="13"/>
      <c r="L236" s="13"/>
      <c r="M236" s="13"/>
      <c r="N236" s="13"/>
      <c r="O236" s="13">
        <v>0</v>
      </c>
      <c r="P236" s="13">
        <v>0</v>
      </c>
      <c r="Q236" s="13">
        <v>0</v>
      </c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3.5" customHeight="1">
      <c r="A237" s="11">
        <f t="shared" si="4"/>
        <v>45254</v>
      </c>
      <c r="B237" s="12" t="str">
        <f t="shared" si="0"/>
        <v>Fri</v>
      </c>
      <c r="C237" s="13">
        <f t="shared" si="9"/>
        <v>0</v>
      </c>
      <c r="D237" s="13">
        <f t="shared" si="8"/>
        <v>896021</v>
      </c>
      <c r="E237" s="13">
        <f t="shared" si="2"/>
        <v>0</v>
      </c>
      <c r="F237" s="13">
        <f t="shared" si="3"/>
        <v>1</v>
      </c>
      <c r="G237" s="13"/>
      <c r="H237" s="13"/>
      <c r="I237" s="13"/>
      <c r="J237" s="13"/>
      <c r="K237" s="13"/>
      <c r="L237" s="13"/>
      <c r="M237" s="13"/>
      <c r="N237" s="13"/>
      <c r="O237" s="13">
        <v>0</v>
      </c>
      <c r="P237" s="13">
        <v>0</v>
      </c>
      <c r="Q237" s="13">
        <v>0</v>
      </c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3.5" customHeight="1">
      <c r="A238" s="11">
        <f t="shared" si="4"/>
        <v>45257</v>
      </c>
      <c r="B238" s="12" t="str">
        <f t="shared" si="0"/>
        <v>Mon</v>
      </c>
      <c r="C238" s="13">
        <f t="shared" si="9"/>
        <v>0</v>
      </c>
      <c r="D238" s="13">
        <f t="shared" si="8"/>
        <v>896021</v>
      </c>
      <c r="E238" s="13">
        <f t="shared" si="2"/>
        <v>0</v>
      </c>
      <c r="F238" s="13">
        <f t="shared" si="3"/>
        <v>1</v>
      </c>
      <c r="G238" s="13"/>
      <c r="H238" s="13"/>
      <c r="I238" s="13"/>
      <c r="J238" s="13"/>
      <c r="K238" s="13"/>
      <c r="L238" s="13"/>
      <c r="M238" s="13"/>
      <c r="N238" s="13"/>
      <c r="O238" s="13">
        <v>0</v>
      </c>
      <c r="P238" s="13">
        <v>0</v>
      </c>
      <c r="Q238" s="13">
        <v>0</v>
      </c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3.5" customHeight="1">
      <c r="A239" s="11">
        <f t="shared" si="4"/>
        <v>45258</v>
      </c>
      <c r="B239" s="12" t="str">
        <f t="shared" si="0"/>
        <v>Tue</v>
      </c>
      <c r="C239" s="13">
        <f t="shared" si="9"/>
        <v>0</v>
      </c>
      <c r="D239" s="13">
        <f t="shared" si="8"/>
        <v>896021</v>
      </c>
      <c r="E239" s="13">
        <f t="shared" si="2"/>
        <v>0</v>
      </c>
      <c r="F239" s="13">
        <f t="shared" si="3"/>
        <v>1</v>
      </c>
      <c r="G239" s="13"/>
      <c r="H239" s="13"/>
      <c r="I239" s="13"/>
      <c r="J239" s="13"/>
      <c r="K239" s="13"/>
      <c r="L239" s="13"/>
      <c r="M239" s="13"/>
      <c r="N239" s="13"/>
      <c r="O239" s="13">
        <v>0</v>
      </c>
      <c r="P239" s="13">
        <v>0</v>
      </c>
      <c r="Q239" s="13">
        <v>0</v>
      </c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3.5" customHeight="1">
      <c r="A240" s="11">
        <f t="shared" si="4"/>
        <v>45259</v>
      </c>
      <c r="B240" s="12" t="str">
        <f t="shared" si="0"/>
        <v>Wed</v>
      </c>
      <c r="C240" s="13">
        <f t="shared" si="9"/>
        <v>0</v>
      </c>
      <c r="D240" s="13">
        <f t="shared" si="8"/>
        <v>896021</v>
      </c>
      <c r="E240" s="13">
        <f t="shared" si="2"/>
        <v>0</v>
      </c>
      <c r="F240" s="13">
        <f t="shared" si="3"/>
        <v>1</v>
      </c>
      <c r="G240" s="13"/>
      <c r="H240" s="13"/>
      <c r="I240" s="13"/>
      <c r="J240" s="13"/>
      <c r="K240" s="13"/>
      <c r="L240" s="13"/>
      <c r="M240" s="13"/>
      <c r="N240" s="13"/>
      <c r="O240" s="13">
        <v>0</v>
      </c>
      <c r="P240" s="13">
        <v>0</v>
      </c>
      <c r="Q240" s="13">
        <v>0</v>
      </c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3.5" customHeight="1">
      <c r="A241" s="11">
        <f t="shared" si="4"/>
        <v>45260</v>
      </c>
      <c r="B241" s="12" t="str">
        <f t="shared" si="0"/>
        <v>Thu</v>
      </c>
      <c r="C241" s="13">
        <f t="shared" si="9"/>
        <v>0</v>
      </c>
      <c r="D241" s="13">
        <f t="shared" si="8"/>
        <v>896021</v>
      </c>
      <c r="E241" s="13">
        <f t="shared" si="2"/>
        <v>0</v>
      </c>
      <c r="F241" s="13">
        <f t="shared" si="3"/>
        <v>1</v>
      </c>
      <c r="G241" s="13"/>
      <c r="H241" s="13"/>
      <c r="I241" s="13"/>
      <c r="J241" s="13"/>
      <c r="K241" s="13"/>
      <c r="L241" s="13"/>
      <c r="M241" s="13"/>
      <c r="N241" s="13"/>
      <c r="O241" s="13">
        <v>0</v>
      </c>
      <c r="P241" s="13">
        <v>0</v>
      </c>
      <c r="Q241" s="13">
        <v>0</v>
      </c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3.5" customHeight="1">
      <c r="A242" s="11">
        <f t="shared" si="4"/>
        <v>45261</v>
      </c>
      <c r="B242" s="12" t="str">
        <f t="shared" si="0"/>
        <v>Fri</v>
      </c>
      <c r="C242" s="13">
        <f t="shared" si="9"/>
        <v>0</v>
      </c>
      <c r="D242" s="13">
        <f t="shared" si="8"/>
        <v>896021</v>
      </c>
      <c r="E242" s="13">
        <f t="shared" si="2"/>
        <v>0</v>
      </c>
      <c r="F242" s="13">
        <f t="shared" si="3"/>
        <v>1</v>
      </c>
      <c r="G242" s="13"/>
      <c r="H242" s="13"/>
      <c r="I242" s="13"/>
      <c r="J242" s="13"/>
      <c r="K242" s="13"/>
      <c r="L242" s="13"/>
      <c r="M242" s="13"/>
      <c r="N242" s="13"/>
      <c r="O242" s="13">
        <v>0</v>
      </c>
      <c r="P242" s="13">
        <v>0</v>
      </c>
      <c r="Q242" s="13">
        <v>0</v>
      </c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3.5" customHeight="1">
      <c r="A243" s="11">
        <f t="shared" si="4"/>
        <v>45264</v>
      </c>
      <c r="B243" s="12" t="str">
        <f t="shared" si="0"/>
        <v>Mon</v>
      </c>
      <c r="C243" s="13">
        <f t="shared" si="9"/>
        <v>0</v>
      </c>
      <c r="D243" s="13">
        <f t="shared" si="8"/>
        <v>896021</v>
      </c>
      <c r="E243" s="13">
        <f t="shared" si="2"/>
        <v>0</v>
      </c>
      <c r="F243" s="13">
        <f t="shared" si="3"/>
        <v>1</v>
      </c>
      <c r="G243" s="13"/>
      <c r="H243" s="13"/>
      <c r="I243" s="13"/>
      <c r="J243" s="13"/>
      <c r="K243" s="13"/>
      <c r="L243" s="13"/>
      <c r="M243" s="13"/>
      <c r="N243" s="13"/>
      <c r="O243" s="13">
        <v>0</v>
      </c>
      <c r="P243" s="13">
        <v>0</v>
      </c>
      <c r="Q243" s="13">
        <v>0</v>
      </c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3.5" customHeight="1">
      <c r="A244" s="11">
        <f t="shared" si="4"/>
        <v>45265</v>
      </c>
      <c r="B244" s="12" t="str">
        <f t="shared" si="0"/>
        <v>Tue</v>
      </c>
      <c r="C244" s="13">
        <f t="shared" si="9"/>
        <v>0</v>
      </c>
      <c r="D244" s="13">
        <f t="shared" si="8"/>
        <v>896021</v>
      </c>
      <c r="E244" s="13">
        <f t="shared" si="2"/>
        <v>0</v>
      </c>
      <c r="F244" s="13">
        <f t="shared" si="3"/>
        <v>1</v>
      </c>
      <c r="G244" s="13"/>
      <c r="H244" s="13"/>
      <c r="I244" s="13"/>
      <c r="J244" s="13"/>
      <c r="K244" s="13"/>
      <c r="L244" s="13"/>
      <c r="M244" s="13"/>
      <c r="N244" s="13"/>
      <c r="O244" s="13">
        <v>0</v>
      </c>
      <c r="P244" s="13">
        <v>0</v>
      </c>
      <c r="Q244" s="13">
        <v>0</v>
      </c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3.5" customHeight="1">
      <c r="A245" s="11">
        <f t="shared" si="4"/>
        <v>45266</v>
      </c>
      <c r="B245" s="12" t="str">
        <f t="shared" si="0"/>
        <v>Wed</v>
      </c>
      <c r="C245" s="13">
        <f t="shared" si="9"/>
        <v>0</v>
      </c>
      <c r="D245" s="13">
        <f t="shared" si="8"/>
        <v>896021</v>
      </c>
      <c r="E245" s="13">
        <f t="shared" si="2"/>
        <v>0</v>
      </c>
      <c r="F245" s="13">
        <f t="shared" si="3"/>
        <v>1</v>
      </c>
      <c r="G245" s="13"/>
      <c r="H245" s="13"/>
      <c r="I245" s="13"/>
      <c r="J245" s="13"/>
      <c r="K245" s="13"/>
      <c r="L245" s="13"/>
      <c r="M245" s="13"/>
      <c r="N245" s="13"/>
      <c r="O245" s="13">
        <v>0</v>
      </c>
      <c r="P245" s="13">
        <v>0</v>
      </c>
      <c r="Q245" s="13">
        <v>0</v>
      </c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3.5" customHeight="1">
      <c r="A246" s="11">
        <f t="shared" si="4"/>
        <v>45267</v>
      </c>
      <c r="B246" s="12" t="str">
        <f t="shared" si="0"/>
        <v>Thu</v>
      </c>
      <c r="C246" s="13">
        <f t="shared" si="9"/>
        <v>0</v>
      </c>
      <c r="D246" s="13">
        <f t="shared" si="8"/>
        <v>896021</v>
      </c>
      <c r="E246" s="13">
        <f t="shared" si="2"/>
        <v>0</v>
      </c>
      <c r="F246" s="13">
        <f t="shared" si="3"/>
        <v>1</v>
      </c>
      <c r="G246" s="13"/>
      <c r="H246" s="13"/>
      <c r="I246" s="13"/>
      <c r="J246" s="13"/>
      <c r="K246" s="13"/>
      <c r="L246" s="13"/>
      <c r="M246" s="13"/>
      <c r="N246" s="13"/>
      <c r="O246" s="13">
        <v>0</v>
      </c>
      <c r="P246" s="13">
        <v>0</v>
      </c>
      <c r="Q246" s="13">
        <v>0</v>
      </c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3.5" customHeight="1">
      <c r="A247" s="11">
        <f t="shared" si="4"/>
        <v>45268</v>
      </c>
      <c r="B247" s="12" t="str">
        <f t="shared" si="0"/>
        <v>Fri</v>
      </c>
      <c r="C247" s="13">
        <f t="shared" si="9"/>
        <v>0</v>
      </c>
      <c r="D247" s="13">
        <f t="shared" si="8"/>
        <v>896021</v>
      </c>
      <c r="E247" s="13">
        <f t="shared" si="2"/>
        <v>0</v>
      </c>
      <c r="F247" s="13">
        <f t="shared" si="3"/>
        <v>1</v>
      </c>
      <c r="G247" s="13"/>
      <c r="H247" s="13"/>
      <c r="I247" s="13"/>
      <c r="J247" s="13"/>
      <c r="K247" s="13"/>
      <c r="L247" s="13"/>
      <c r="M247" s="13"/>
      <c r="N247" s="13"/>
      <c r="O247" s="13">
        <v>0</v>
      </c>
      <c r="P247" s="13">
        <v>0</v>
      </c>
      <c r="Q247" s="13">
        <v>0</v>
      </c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3.5" customHeight="1">
      <c r="A248" s="11">
        <f t="shared" si="4"/>
        <v>45271</v>
      </c>
      <c r="B248" s="12" t="str">
        <f t="shared" si="0"/>
        <v>Mon</v>
      </c>
      <c r="C248" s="13">
        <f t="shared" si="9"/>
        <v>0</v>
      </c>
      <c r="D248" s="13">
        <f t="shared" si="8"/>
        <v>896021</v>
      </c>
      <c r="E248" s="13">
        <f t="shared" si="2"/>
        <v>0</v>
      </c>
      <c r="F248" s="13">
        <f t="shared" si="3"/>
        <v>1</v>
      </c>
      <c r="G248" s="13"/>
      <c r="H248" s="13"/>
      <c r="I248" s="13"/>
      <c r="J248" s="13"/>
      <c r="K248" s="13"/>
      <c r="L248" s="13"/>
      <c r="M248" s="13"/>
      <c r="N248" s="13"/>
      <c r="O248" s="13">
        <v>0</v>
      </c>
      <c r="P248" s="13">
        <v>0</v>
      </c>
      <c r="Q248" s="13">
        <v>0</v>
      </c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3.5" customHeight="1">
      <c r="A249" s="11">
        <f t="shared" si="4"/>
        <v>45272</v>
      </c>
      <c r="B249" s="12" t="str">
        <f t="shared" si="0"/>
        <v>Tue</v>
      </c>
      <c r="C249" s="13">
        <f t="shared" si="9"/>
        <v>0</v>
      </c>
      <c r="D249" s="13">
        <f t="shared" si="8"/>
        <v>896021</v>
      </c>
      <c r="E249" s="13">
        <f t="shared" si="2"/>
        <v>0</v>
      </c>
      <c r="F249" s="13">
        <f t="shared" si="3"/>
        <v>1</v>
      </c>
      <c r="G249" s="13"/>
      <c r="H249" s="13"/>
      <c r="I249" s="13"/>
      <c r="J249" s="13"/>
      <c r="K249" s="13"/>
      <c r="L249" s="13"/>
      <c r="M249" s="13"/>
      <c r="N249" s="13"/>
      <c r="O249" s="13">
        <v>0</v>
      </c>
      <c r="P249" s="13">
        <v>0</v>
      </c>
      <c r="Q249" s="13">
        <v>0</v>
      </c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3.5" customHeight="1">
      <c r="A250" s="11">
        <f t="shared" si="4"/>
        <v>45273</v>
      </c>
      <c r="B250" s="12" t="str">
        <f t="shared" si="0"/>
        <v>Wed</v>
      </c>
      <c r="C250" s="13">
        <f t="shared" si="9"/>
        <v>0</v>
      </c>
      <c r="D250" s="13">
        <f t="shared" si="8"/>
        <v>896021</v>
      </c>
      <c r="E250" s="13">
        <f t="shared" si="2"/>
        <v>0</v>
      </c>
      <c r="F250" s="13">
        <f t="shared" si="3"/>
        <v>1</v>
      </c>
      <c r="G250" s="13"/>
      <c r="H250" s="13"/>
      <c r="I250" s="13"/>
      <c r="J250" s="13"/>
      <c r="K250" s="13"/>
      <c r="L250" s="13"/>
      <c r="M250" s="13"/>
      <c r="N250" s="13"/>
      <c r="O250" s="13">
        <v>0</v>
      </c>
      <c r="P250" s="13">
        <v>0</v>
      </c>
      <c r="Q250" s="13">
        <v>0</v>
      </c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3.5" customHeight="1">
      <c r="A251" s="11">
        <f t="shared" si="4"/>
        <v>45274</v>
      </c>
      <c r="B251" s="12" t="str">
        <f t="shared" si="0"/>
        <v>Thu</v>
      </c>
      <c r="C251" s="13">
        <f t="shared" si="9"/>
        <v>0</v>
      </c>
      <c r="D251" s="13">
        <f t="shared" si="8"/>
        <v>896021</v>
      </c>
      <c r="E251" s="13">
        <f t="shared" si="2"/>
        <v>0</v>
      </c>
      <c r="F251" s="13">
        <f t="shared" si="3"/>
        <v>1</v>
      </c>
      <c r="G251" s="13"/>
      <c r="H251" s="13"/>
      <c r="I251" s="13"/>
      <c r="J251" s="13"/>
      <c r="K251" s="13"/>
      <c r="L251" s="13"/>
      <c r="M251" s="13"/>
      <c r="N251" s="13"/>
      <c r="O251" s="13">
        <v>0</v>
      </c>
      <c r="P251" s="13">
        <v>0</v>
      </c>
      <c r="Q251" s="13">
        <v>0</v>
      </c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3.5" customHeight="1">
      <c r="A252" s="11">
        <f t="shared" si="4"/>
        <v>45275</v>
      </c>
      <c r="B252" s="12" t="str">
        <f t="shared" si="0"/>
        <v>Fri</v>
      </c>
      <c r="C252" s="13">
        <f t="shared" si="9"/>
        <v>0</v>
      </c>
      <c r="D252" s="13">
        <f t="shared" si="8"/>
        <v>896021</v>
      </c>
      <c r="E252" s="13">
        <f t="shared" si="2"/>
        <v>0</v>
      </c>
      <c r="F252" s="13">
        <f t="shared" si="3"/>
        <v>1</v>
      </c>
      <c r="G252" s="13"/>
      <c r="H252" s="13"/>
      <c r="I252" s="13"/>
      <c r="J252" s="13"/>
      <c r="K252" s="13"/>
      <c r="L252" s="13"/>
      <c r="M252" s="13"/>
      <c r="N252" s="13"/>
      <c r="O252" s="13">
        <v>0</v>
      </c>
      <c r="P252" s="13">
        <v>0</v>
      </c>
      <c r="Q252" s="13">
        <v>0</v>
      </c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3.5" customHeight="1">
      <c r="A253" s="11">
        <f t="shared" si="4"/>
        <v>45278</v>
      </c>
      <c r="B253" s="12" t="str">
        <f t="shared" si="0"/>
        <v>Mon</v>
      </c>
      <c r="C253" s="13">
        <f t="shared" si="9"/>
        <v>0</v>
      </c>
      <c r="D253" s="13">
        <f t="shared" si="8"/>
        <v>896021</v>
      </c>
      <c r="E253" s="13">
        <f t="shared" si="2"/>
        <v>0</v>
      </c>
      <c r="F253" s="13">
        <f t="shared" si="3"/>
        <v>1</v>
      </c>
      <c r="G253" s="13"/>
      <c r="H253" s="13"/>
      <c r="I253" s="13"/>
      <c r="J253" s="13"/>
      <c r="K253" s="13"/>
      <c r="L253" s="13"/>
      <c r="M253" s="13"/>
      <c r="N253" s="13"/>
      <c r="O253" s="13">
        <v>0</v>
      </c>
      <c r="P253" s="13">
        <v>0</v>
      </c>
      <c r="Q253" s="13">
        <v>0</v>
      </c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3.5" customHeight="1">
      <c r="A254" s="11">
        <f t="shared" si="4"/>
        <v>45279</v>
      </c>
      <c r="B254" s="12" t="str">
        <f t="shared" si="0"/>
        <v>Tue</v>
      </c>
      <c r="C254" s="13">
        <f t="shared" si="9"/>
        <v>0</v>
      </c>
      <c r="D254" s="13">
        <f t="shared" si="8"/>
        <v>896021</v>
      </c>
      <c r="E254" s="13">
        <f t="shared" si="2"/>
        <v>0</v>
      </c>
      <c r="F254" s="13">
        <f t="shared" si="3"/>
        <v>1</v>
      </c>
      <c r="G254" s="13"/>
      <c r="H254" s="13"/>
      <c r="I254" s="13"/>
      <c r="J254" s="13"/>
      <c r="K254" s="13"/>
      <c r="L254" s="13"/>
      <c r="M254" s="13"/>
      <c r="N254" s="13"/>
      <c r="O254" s="13">
        <v>0</v>
      </c>
      <c r="P254" s="13">
        <v>0</v>
      </c>
      <c r="Q254" s="13">
        <v>0</v>
      </c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3.5" customHeight="1">
      <c r="A255" s="11">
        <f t="shared" si="4"/>
        <v>45280</v>
      </c>
      <c r="B255" s="12" t="str">
        <f t="shared" si="0"/>
        <v>Wed</v>
      </c>
      <c r="C255" s="13">
        <f t="shared" si="9"/>
        <v>0</v>
      </c>
      <c r="D255" s="13">
        <f t="shared" si="8"/>
        <v>896021</v>
      </c>
      <c r="E255" s="13">
        <f t="shared" si="2"/>
        <v>0</v>
      </c>
      <c r="F255" s="13">
        <f t="shared" si="3"/>
        <v>1</v>
      </c>
      <c r="G255" s="13"/>
      <c r="H255" s="13"/>
      <c r="I255" s="13"/>
      <c r="J255" s="13"/>
      <c r="K255" s="13"/>
      <c r="L255" s="13"/>
      <c r="M255" s="13"/>
      <c r="N255" s="13"/>
      <c r="O255" s="13">
        <v>0</v>
      </c>
      <c r="P255" s="13">
        <v>0</v>
      </c>
      <c r="Q255" s="13">
        <v>0</v>
      </c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3.5" customHeight="1">
      <c r="A256" s="11">
        <f t="shared" si="4"/>
        <v>45281</v>
      </c>
      <c r="B256" s="12" t="str">
        <f t="shared" si="0"/>
        <v>Thu</v>
      </c>
      <c r="C256" s="13">
        <f t="shared" si="9"/>
        <v>0</v>
      </c>
      <c r="D256" s="13">
        <f t="shared" si="8"/>
        <v>896021</v>
      </c>
      <c r="E256" s="13">
        <f t="shared" si="2"/>
        <v>0</v>
      </c>
      <c r="F256" s="13">
        <f t="shared" si="3"/>
        <v>1</v>
      </c>
      <c r="G256" s="13"/>
      <c r="H256" s="13"/>
      <c r="I256" s="13"/>
      <c r="J256" s="13"/>
      <c r="K256" s="13"/>
      <c r="L256" s="13"/>
      <c r="M256" s="13"/>
      <c r="N256" s="13"/>
      <c r="O256" s="13">
        <v>0</v>
      </c>
      <c r="P256" s="13">
        <v>0</v>
      </c>
      <c r="Q256" s="13">
        <v>0</v>
      </c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3.5" customHeight="1">
      <c r="A257" s="11">
        <f t="shared" si="4"/>
        <v>45282</v>
      </c>
      <c r="B257" s="12" t="str">
        <f t="shared" si="0"/>
        <v>Fri</v>
      </c>
      <c r="C257" s="13">
        <f t="shared" si="9"/>
        <v>0</v>
      </c>
      <c r="D257" s="13">
        <f t="shared" si="8"/>
        <v>896021</v>
      </c>
      <c r="E257" s="13">
        <f t="shared" si="2"/>
        <v>0</v>
      </c>
      <c r="F257" s="13">
        <f t="shared" si="3"/>
        <v>1</v>
      </c>
      <c r="G257" s="13"/>
      <c r="H257" s="13"/>
      <c r="I257" s="13"/>
      <c r="J257" s="13"/>
      <c r="K257" s="13"/>
      <c r="L257" s="13"/>
      <c r="M257" s="13"/>
      <c r="N257" s="13"/>
      <c r="O257" s="13">
        <v>0</v>
      </c>
      <c r="P257" s="13">
        <v>0</v>
      </c>
      <c r="Q257" s="13">
        <v>0</v>
      </c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3.5" customHeight="1">
      <c r="A258" s="11">
        <f t="shared" si="4"/>
        <v>45285</v>
      </c>
      <c r="B258" s="12" t="str">
        <f t="shared" ref="B258:B262" si="10">TEXT(A258,"ddd")</f>
        <v>Mon</v>
      </c>
      <c r="C258" s="13">
        <f t="shared" si="9"/>
        <v>0</v>
      </c>
      <c r="D258" s="13">
        <f t="shared" si="8"/>
        <v>896021</v>
      </c>
      <c r="E258" s="13">
        <f t="shared" ref="E258:E262" si="11">MIN((D258-MAX($D$3:D258)),0)</f>
        <v>0</v>
      </c>
      <c r="F258" s="13">
        <f t="shared" ref="F258:F262" si="12">IF(ISNUMBER(D258),1,0)</f>
        <v>1</v>
      </c>
      <c r="G258" s="13"/>
      <c r="H258" s="13"/>
      <c r="I258" s="13"/>
      <c r="J258" s="13"/>
      <c r="K258" s="13"/>
      <c r="L258" s="13"/>
      <c r="M258" s="13"/>
      <c r="N258" s="13"/>
      <c r="O258" s="13">
        <v>0</v>
      </c>
      <c r="P258" s="13">
        <v>0</v>
      </c>
      <c r="Q258" s="13">
        <v>0</v>
      </c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3.5" customHeight="1">
      <c r="A259" s="11">
        <f t="shared" ref="A259:A262" si="13">WORKDAY(A258,1)</f>
        <v>45286</v>
      </c>
      <c r="B259" s="12" t="str">
        <f t="shared" si="10"/>
        <v>Tue</v>
      </c>
      <c r="C259" s="13">
        <f t="shared" ref="C259:C262" si="14">SUM(G259+H259+I259+J259+K259+L259+M259+N259+O259+P259+Q259)</f>
        <v>0</v>
      </c>
      <c r="D259" s="13">
        <f t="shared" si="8"/>
        <v>896021</v>
      </c>
      <c r="E259" s="13">
        <f t="shared" si="11"/>
        <v>0</v>
      </c>
      <c r="F259" s="13">
        <f t="shared" si="12"/>
        <v>1</v>
      </c>
      <c r="G259" s="13"/>
      <c r="H259" s="13"/>
      <c r="I259" s="13"/>
      <c r="J259" s="13"/>
      <c r="K259" s="13"/>
      <c r="L259" s="13"/>
      <c r="M259" s="13"/>
      <c r="N259" s="13"/>
      <c r="O259" s="13">
        <v>0</v>
      </c>
      <c r="P259" s="13">
        <v>0</v>
      </c>
      <c r="Q259" s="13">
        <v>0</v>
      </c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3.5" customHeight="1">
      <c r="A260" s="11">
        <f t="shared" si="13"/>
        <v>45287</v>
      </c>
      <c r="B260" s="12" t="str">
        <f t="shared" si="10"/>
        <v>Wed</v>
      </c>
      <c r="C260" s="13">
        <f t="shared" si="14"/>
        <v>0</v>
      </c>
      <c r="D260" s="13">
        <f t="shared" si="8"/>
        <v>896021</v>
      </c>
      <c r="E260" s="13">
        <f t="shared" si="11"/>
        <v>0</v>
      </c>
      <c r="F260" s="13">
        <f t="shared" si="12"/>
        <v>1</v>
      </c>
      <c r="G260" s="13"/>
      <c r="H260" s="13"/>
      <c r="I260" s="13"/>
      <c r="J260" s="13"/>
      <c r="K260" s="13"/>
      <c r="L260" s="13"/>
      <c r="M260" s="13"/>
      <c r="N260" s="13"/>
      <c r="O260" s="13">
        <v>0</v>
      </c>
      <c r="P260" s="13">
        <v>0</v>
      </c>
      <c r="Q260" s="13">
        <v>0</v>
      </c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3.5" customHeight="1">
      <c r="A261" s="11">
        <f t="shared" si="13"/>
        <v>45288</v>
      </c>
      <c r="B261" s="12" t="str">
        <f t="shared" si="10"/>
        <v>Thu</v>
      </c>
      <c r="C261" s="13">
        <f t="shared" si="14"/>
        <v>0</v>
      </c>
      <c r="D261" s="13">
        <f t="shared" si="8"/>
        <v>896021</v>
      </c>
      <c r="E261" s="13">
        <f t="shared" si="11"/>
        <v>0</v>
      </c>
      <c r="F261" s="13">
        <f t="shared" si="12"/>
        <v>1</v>
      </c>
      <c r="G261" s="13"/>
      <c r="H261" s="13"/>
      <c r="I261" s="13"/>
      <c r="J261" s="13"/>
      <c r="K261" s="13"/>
      <c r="L261" s="13"/>
      <c r="M261" s="13"/>
      <c r="N261" s="13"/>
      <c r="O261" s="13">
        <v>0</v>
      </c>
      <c r="P261" s="13">
        <v>0</v>
      </c>
      <c r="Q261" s="13">
        <v>0</v>
      </c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3.5" customHeight="1">
      <c r="A262" s="11">
        <f t="shared" si="13"/>
        <v>45289</v>
      </c>
      <c r="B262" s="12" t="str">
        <f t="shared" si="10"/>
        <v>Fri</v>
      </c>
      <c r="C262" s="13">
        <f t="shared" si="14"/>
        <v>0</v>
      </c>
      <c r="D262" s="13">
        <f t="shared" si="8"/>
        <v>896021</v>
      </c>
      <c r="E262" s="13">
        <f t="shared" si="11"/>
        <v>0</v>
      </c>
      <c r="F262" s="13">
        <f t="shared" si="12"/>
        <v>1</v>
      </c>
      <c r="G262" s="13"/>
      <c r="H262" s="13"/>
      <c r="I262" s="13"/>
      <c r="J262" s="13"/>
      <c r="K262" s="13"/>
      <c r="L262" s="13"/>
      <c r="M262" s="13"/>
      <c r="N262" s="13"/>
      <c r="O262" s="13">
        <v>0</v>
      </c>
      <c r="P262" s="13">
        <v>0</v>
      </c>
      <c r="Q262" s="13">
        <v>0</v>
      </c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3.5" customHeight="1">
      <c r="A263" s="15"/>
      <c r="B263" s="1"/>
      <c r="C263" s="16"/>
      <c r="D263" s="16"/>
      <c r="E263" s="17"/>
      <c r="F263" s="17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3.5" customHeight="1">
      <c r="A264" s="18"/>
      <c r="B264" s="19"/>
      <c r="C264" s="20"/>
      <c r="D264" s="20"/>
      <c r="E264" s="17"/>
      <c r="F264" s="17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3.5" customHeight="1">
      <c r="A265" s="18"/>
      <c r="B265" s="19"/>
      <c r="C265" s="20"/>
      <c r="D265" s="20"/>
      <c r="E265" s="17"/>
      <c r="F265" s="17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3.5" customHeight="1">
      <c r="A266" s="18"/>
      <c r="B266" s="19"/>
      <c r="C266" s="20"/>
      <c r="D266" s="20"/>
      <c r="E266" s="17"/>
      <c r="F266" s="17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3.5" customHeight="1">
      <c r="A267" s="18"/>
      <c r="B267" s="19"/>
      <c r="C267" s="20"/>
      <c r="D267" s="20"/>
      <c r="E267" s="17"/>
      <c r="F267" s="17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3.5" customHeight="1">
      <c r="A268" s="18"/>
      <c r="B268" s="19"/>
      <c r="C268" s="20"/>
      <c r="D268" s="20"/>
      <c r="E268" s="17"/>
      <c r="F268" s="17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3.5" customHeight="1">
      <c r="A269" s="18"/>
      <c r="B269" s="19"/>
      <c r="C269" s="20"/>
      <c r="D269" s="20"/>
      <c r="E269" s="17"/>
      <c r="F269" s="17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3.5" customHeight="1">
      <c r="A270" s="18"/>
      <c r="B270" s="19"/>
      <c r="C270" s="20"/>
      <c r="D270" s="20"/>
      <c r="E270" s="17"/>
      <c r="F270" s="17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3.5" customHeight="1">
      <c r="A271" s="18"/>
      <c r="B271" s="19"/>
      <c r="C271" s="20"/>
      <c r="D271" s="20"/>
      <c r="E271" s="17"/>
      <c r="F271" s="17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3.5" customHeight="1">
      <c r="A272" s="18"/>
      <c r="B272" s="19"/>
      <c r="C272" s="20"/>
      <c r="D272" s="20"/>
      <c r="E272" s="17"/>
      <c r="F272" s="17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3.5" customHeight="1">
      <c r="A273" s="18"/>
      <c r="B273" s="19"/>
      <c r="C273" s="20"/>
      <c r="D273" s="20"/>
      <c r="E273" s="17"/>
      <c r="F273" s="17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3.5" customHeight="1">
      <c r="A274" s="18"/>
      <c r="B274" s="19"/>
      <c r="C274" s="20"/>
      <c r="D274" s="20"/>
      <c r="E274" s="17"/>
      <c r="F274" s="17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3.5" customHeight="1">
      <c r="A275" s="18"/>
      <c r="B275" s="19"/>
      <c r="C275" s="20"/>
      <c r="D275" s="20"/>
      <c r="E275" s="17"/>
      <c r="F275" s="17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3.5" customHeight="1">
      <c r="A276" s="18"/>
      <c r="B276" s="19"/>
      <c r="C276" s="20"/>
      <c r="D276" s="20"/>
      <c r="E276" s="17"/>
      <c r="F276" s="17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3.5" customHeight="1">
      <c r="A277" s="18"/>
      <c r="B277" s="19"/>
      <c r="C277" s="20"/>
      <c r="D277" s="20"/>
      <c r="E277" s="17"/>
      <c r="F277" s="17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3.5" customHeight="1">
      <c r="A278" s="18"/>
      <c r="B278" s="19"/>
      <c r="C278" s="20"/>
      <c r="D278" s="20"/>
      <c r="E278" s="17"/>
      <c r="F278" s="17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3.5" customHeight="1">
      <c r="A279" s="18"/>
      <c r="B279" s="19"/>
      <c r="C279" s="20"/>
      <c r="D279" s="20"/>
      <c r="E279" s="17"/>
      <c r="F279" s="17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3.5" customHeight="1">
      <c r="A280" s="18"/>
      <c r="B280" s="19"/>
      <c r="C280" s="20"/>
      <c r="D280" s="20"/>
      <c r="E280" s="17"/>
      <c r="F280" s="17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3.5" customHeight="1">
      <c r="A281" s="18"/>
      <c r="B281" s="19"/>
      <c r="C281" s="20"/>
      <c r="D281" s="20"/>
      <c r="E281" s="17"/>
      <c r="F281" s="17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3.5" customHeight="1">
      <c r="A282" s="18"/>
      <c r="B282" s="19"/>
      <c r="C282" s="20"/>
      <c r="D282" s="20"/>
      <c r="E282" s="17"/>
      <c r="F282" s="17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3.5" customHeight="1">
      <c r="A283" s="18"/>
      <c r="B283" s="19"/>
      <c r="C283" s="20"/>
      <c r="D283" s="20"/>
      <c r="E283" s="17"/>
      <c r="F283" s="17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3.5" customHeight="1">
      <c r="A284" s="18"/>
      <c r="B284" s="19"/>
      <c r="C284" s="20"/>
      <c r="D284" s="20"/>
      <c r="E284" s="17"/>
      <c r="F284" s="17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3.5" customHeight="1">
      <c r="A285" s="18"/>
      <c r="B285" s="19"/>
      <c r="C285" s="20"/>
      <c r="D285" s="20"/>
      <c r="E285" s="17"/>
      <c r="F285" s="17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3.5" customHeight="1">
      <c r="A286" s="18"/>
      <c r="B286" s="19"/>
      <c r="C286" s="20"/>
      <c r="D286" s="20"/>
      <c r="E286" s="17"/>
      <c r="F286" s="17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3.5" customHeight="1">
      <c r="A287" s="18"/>
      <c r="B287" s="19"/>
      <c r="C287" s="20"/>
      <c r="D287" s="20"/>
      <c r="E287" s="17"/>
      <c r="F287" s="17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3.5" customHeight="1">
      <c r="A288" s="18"/>
      <c r="B288" s="19"/>
      <c r="C288" s="20"/>
      <c r="D288" s="20"/>
      <c r="E288" s="17"/>
      <c r="F288" s="17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3.5" customHeight="1">
      <c r="A289" s="18"/>
      <c r="B289" s="19"/>
      <c r="C289" s="20"/>
      <c r="D289" s="20"/>
      <c r="E289" s="17"/>
      <c r="F289" s="17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3.5" customHeight="1">
      <c r="A290" s="18"/>
      <c r="B290" s="19"/>
      <c r="C290" s="20"/>
      <c r="D290" s="20"/>
      <c r="E290" s="17"/>
      <c r="F290" s="17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3.5" customHeight="1">
      <c r="A291" s="18"/>
      <c r="B291" s="19"/>
      <c r="C291" s="20"/>
      <c r="D291" s="20"/>
      <c r="E291" s="17"/>
      <c r="F291" s="17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3.5" customHeight="1">
      <c r="A292" s="18"/>
      <c r="B292" s="19"/>
      <c r="C292" s="20"/>
      <c r="D292" s="20"/>
      <c r="E292" s="17"/>
      <c r="F292" s="17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3.5" customHeight="1">
      <c r="A293" s="18"/>
      <c r="B293" s="19"/>
      <c r="C293" s="20"/>
      <c r="D293" s="20"/>
      <c r="E293" s="17"/>
      <c r="F293" s="17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3.5" customHeight="1">
      <c r="A294" s="18"/>
      <c r="B294" s="19"/>
      <c r="C294" s="20"/>
      <c r="D294" s="20"/>
      <c r="E294" s="17"/>
      <c r="F294" s="17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3.5" customHeight="1">
      <c r="A295" s="18"/>
      <c r="B295" s="19"/>
      <c r="C295" s="20"/>
      <c r="D295" s="20"/>
      <c r="E295" s="17"/>
      <c r="F295" s="17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3.5" customHeight="1">
      <c r="A296" s="18"/>
      <c r="B296" s="19"/>
      <c r="C296" s="20"/>
      <c r="D296" s="20"/>
      <c r="E296" s="17"/>
      <c r="F296" s="17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3.5" customHeight="1">
      <c r="A297" s="18"/>
      <c r="B297" s="19"/>
      <c r="C297" s="20"/>
      <c r="D297" s="20"/>
      <c r="E297" s="17"/>
      <c r="F297" s="17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3.5" customHeight="1">
      <c r="A298" s="18"/>
      <c r="B298" s="19"/>
      <c r="C298" s="20"/>
      <c r="D298" s="20"/>
      <c r="E298" s="17"/>
      <c r="F298" s="17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3.5" customHeight="1">
      <c r="A299" s="18"/>
      <c r="B299" s="19"/>
      <c r="C299" s="20"/>
      <c r="D299" s="20"/>
      <c r="E299" s="17"/>
      <c r="F299" s="17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3.5" customHeight="1">
      <c r="A300" s="18"/>
      <c r="B300" s="19"/>
      <c r="C300" s="20"/>
      <c r="D300" s="20"/>
      <c r="E300" s="17"/>
      <c r="F300" s="17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3.5" customHeight="1">
      <c r="A301" s="18"/>
      <c r="B301" s="19"/>
      <c r="C301" s="20"/>
      <c r="D301" s="20"/>
      <c r="E301" s="17"/>
      <c r="F301" s="17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3.5" customHeight="1">
      <c r="A302" s="18"/>
      <c r="B302" s="19"/>
      <c r="C302" s="20"/>
      <c r="D302" s="20"/>
      <c r="E302" s="17"/>
      <c r="F302" s="17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3.5" customHeight="1">
      <c r="A303" s="18"/>
      <c r="B303" s="19"/>
      <c r="C303" s="20"/>
      <c r="D303" s="20"/>
      <c r="E303" s="17"/>
      <c r="F303" s="17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3.5" customHeight="1">
      <c r="A304" s="18"/>
      <c r="B304" s="19"/>
      <c r="C304" s="20"/>
      <c r="D304" s="20"/>
      <c r="E304" s="17"/>
      <c r="F304" s="17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3.5" customHeight="1">
      <c r="A305" s="18"/>
      <c r="B305" s="19"/>
      <c r="C305" s="20"/>
      <c r="D305" s="20"/>
      <c r="E305" s="17"/>
      <c r="F305" s="17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3.5" customHeight="1">
      <c r="A306" s="18"/>
      <c r="B306" s="19"/>
      <c r="C306" s="20"/>
      <c r="D306" s="20"/>
      <c r="E306" s="17"/>
      <c r="F306" s="17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3.5" customHeight="1">
      <c r="A307" s="18"/>
      <c r="B307" s="19"/>
      <c r="C307" s="20"/>
      <c r="D307" s="20"/>
      <c r="E307" s="17"/>
      <c r="F307" s="17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3.5" customHeight="1">
      <c r="A308" s="18"/>
      <c r="B308" s="19"/>
      <c r="C308" s="20"/>
      <c r="D308" s="20"/>
      <c r="E308" s="17"/>
      <c r="F308" s="17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3.5" customHeight="1">
      <c r="A309" s="18"/>
      <c r="B309" s="19"/>
      <c r="C309" s="20"/>
      <c r="D309" s="20"/>
      <c r="E309" s="17"/>
      <c r="F309" s="17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3.5" customHeight="1">
      <c r="A310" s="18"/>
      <c r="B310" s="19"/>
      <c r="C310" s="20"/>
      <c r="D310" s="20"/>
      <c r="E310" s="17"/>
      <c r="F310" s="17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3.5" customHeight="1">
      <c r="A311" s="18"/>
      <c r="B311" s="19"/>
      <c r="C311" s="20"/>
      <c r="D311" s="20"/>
      <c r="E311" s="17"/>
      <c r="F311" s="17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3.5" customHeight="1">
      <c r="A312" s="18"/>
      <c r="B312" s="19"/>
      <c r="C312" s="20"/>
      <c r="D312" s="20"/>
      <c r="E312" s="17"/>
      <c r="F312" s="17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3.5" customHeight="1">
      <c r="A313" s="18"/>
      <c r="B313" s="19"/>
      <c r="C313" s="20"/>
      <c r="D313" s="20"/>
      <c r="E313" s="17"/>
      <c r="F313" s="17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3.5" customHeight="1">
      <c r="A314" s="18"/>
      <c r="B314" s="19"/>
      <c r="C314" s="20"/>
      <c r="D314" s="20"/>
      <c r="E314" s="17"/>
      <c r="F314" s="17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3.5" customHeight="1">
      <c r="A315" s="18"/>
      <c r="B315" s="19"/>
      <c r="C315" s="20"/>
      <c r="D315" s="20"/>
      <c r="E315" s="17"/>
      <c r="F315" s="17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3.5" customHeight="1">
      <c r="A316" s="18"/>
      <c r="B316" s="19"/>
      <c r="C316" s="20"/>
      <c r="D316" s="20"/>
      <c r="E316" s="17"/>
      <c r="F316" s="17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3.5" customHeight="1">
      <c r="A317" s="18"/>
      <c r="B317" s="19"/>
      <c r="C317" s="20"/>
      <c r="D317" s="20"/>
      <c r="E317" s="17"/>
      <c r="F317" s="17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3.5" customHeight="1">
      <c r="A318" s="18"/>
      <c r="B318" s="19"/>
      <c r="C318" s="20"/>
      <c r="D318" s="20"/>
      <c r="E318" s="17"/>
      <c r="F318" s="17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3.5" customHeight="1">
      <c r="A319" s="18"/>
      <c r="B319" s="19"/>
      <c r="C319" s="20"/>
      <c r="D319" s="20"/>
      <c r="E319" s="17"/>
      <c r="F319" s="17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3.5" customHeight="1">
      <c r="A320" s="18"/>
      <c r="B320" s="19"/>
      <c r="C320" s="20"/>
      <c r="D320" s="20"/>
      <c r="E320" s="17"/>
      <c r="F320" s="17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3.5" customHeight="1">
      <c r="A321" s="18"/>
      <c r="B321" s="19"/>
      <c r="C321" s="20"/>
      <c r="D321" s="20"/>
      <c r="E321" s="17"/>
      <c r="F321" s="17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3.5" customHeight="1">
      <c r="A322" s="18"/>
      <c r="B322" s="19"/>
      <c r="C322" s="20"/>
      <c r="D322" s="20"/>
      <c r="E322" s="17"/>
      <c r="F322" s="17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3.5" customHeight="1">
      <c r="A323" s="18"/>
      <c r="B323" s="19"/>
      <c r="C323" s="20"/>
      <c r="D323" s="20"/>
      <c r="E323" s="17"/>
      <c r="F323" s="17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3.5" customHeight="1">
      <c r="A324" s="18"/>
      <c r="B324" s="19"/>
      <c r="C324" s="20"/>
      <c r="D324" s="20"/>
      <c r="E324" s="17"/>
      <c r="F324" s="17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3.5" customHeight="1">
      <c r="A325" s="18"/>
      <c r="B325" s="19"/>
      <c r="C325" s="20"/>
      <c r="D325" s="20"/>
      <c r="E325" s="17"/>
      <c r="F325" s="17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3.5" customHeight="1">
      <c r="A326" s="18"/>
      <c r="B326" s="19"/>
      <c r="C326" s="20"/>
      <c r="D326" s="20"/>
      <c r="E326" s="17"/>
      <c r="F326" s="17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3.5" customHeight="1">
      <c r="A327" s="18"/>
      <c r="B327" s="19"/>
      <c r="C327" s="20"/>
      <c r="D327" s="20"/>
      <c r="E327" s="17"/>
      <c r="F327" s="17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3.5" customHeight="1">
      <c r="A328" s="18"/>
      <c r="B328" s="19"/>
      <c r="C328" s="20"/>
      <c r="D328" s="20"/>
      <c r="E328" s="17"/>
      <c r="F328" s="17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3.5" customHeight="1">
      <c r="A329" s="18"/>
      <c r="B329" s="19"/>
      <c r="C329" s="20"/>
      <c r="D329" s="20"/>
      <c r="E329" s="17"/>
      <c r="F329" s="17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3.5" customHeight="1">
      <c r="A330" s="18"/>
      <c r="B330" s="19"/>
      <c r="C330" s="20"/>
      <c r="D330" s="20"/>
      <c r="E330" s="17"/>
      <c r="F330" s="17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3.5" customHeight="1">
      <c r="A331" s="18"/>
      <c r="B331" s="19"/>
      <c r="C331" s="20"/>
      <c r="D331" s="20"/>
      <c r="E331" s="17"/>
      <c r="F331" s="17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3.5" customHeight="1">
      <c r="A332" s="18"/>
      <c r="B332" s="19"/>
      <c r="C332" s="20"/>
      <c r="D332" s="20"/>
      <c r="E332" s="17"/>
      <c r="F332" s="17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3.5" customHeight="1">
      <c r="A333" s="18"/>
      <c r="B333" s="19"/>
      <c r="C333" s="20"/>
      <c r="D333" s="20"/>
      <c r="E333" s="17"/>
      <c r="F333" s="17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3.5" customHeight="1">
      <c r="A334" s="18"/>
      <c r="B334" s="19"/>
      <c r="C334" s="20"/>
      <c r="D334" s="20"/>
      <c r="E334" s="17"/>
      <c r="F334" s="17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3.5" customHeight="1">
      <c r="A335" s="18"/>
      <c r="B335" s="19"/>
      <c r="C335" s="20"/>
      <c r="D335" s="20"/>
      <c r="E335" s="17"/>
      <c r="F335" s="17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3.5" customHeight="1">
      <c r="A336" s="18"/>
      <c r="B336" s="19"/>
      <c r="C336" s="20"/>
      <c r="D336" s="20"/>
      <c r="E336" s="17"/>
      <c r="F336" s="17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3.5" customHeight="1">
      <c r="A337" s="18"/>
      <c r="B337" s="19"/>
      <c r="C337" s="20"/>
      <c r="D337" s="20"/>
      <c r="E337" s="17"/>
      <c r="F337" s="17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3.5" customHeight="1">
      <c r="A338" s="18"/>
      <c r="B338" s="19"/>
      <c r="C338" s="20"/>
      <c r="D338" s="20"/>
      <c r="E338" s="17"/>
      <c r="F338" s="17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3.5" customHeight="1">
      <c r="A339" s="18"/>
      <c r="B339" s="19"/>
      <c r="C339" s="20"/>
      <c r="D339" s="20"/>
      <c r="E339" s="17"/>
      <c r="F339" s="17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3.5" customHeight="1">
      <c r="A340" s="18"/>
      <c r="B340" s="19"/>
      <c r="C340" s="20"/>
      <c r="D340" s="20"/>
      <c r="E340" s="17"/>
      <c r="F340" s="17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3.5" customHeight="1">
      <c r="A341" s="18"/>
      <c r="B341" s="19"/>
      <c r="C341" s="20"/>
      <c r="D341" s="20"/>
      <c r="E341" s="17"/>
      <c r="F341" s="17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3.5" customHeight="1">
      <c r="A342" s="18"/>
      <c r="B342" s="19"/>
      <c r="C342" s="20"/>
      <c r="D342" s="20"/>
      <c r="E342" s="17"/>
      <c r="F342" s="17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3.5" customHeight="1">
      <c r="A343" s="18"/>
      <c r="B343" s="19"/>
      <c r="C343" s="20"/>
      <c r="D343" s="20"/>
      <c r="E343" s="17"/>
      <c r="F343" s="17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3.5" customHeight="1">
      <c r="A344" s="18"/>
      <c r="B344" s="19"/>
      <c r="C344" s="20"/>
      <c r="D344" s="20"/>
      <c r="E344" s="17"/>
      <c r="F344" s="17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3.5" customHeight="1">
      <c r="A345" s="18"/>
      <c r="B345" s="19"/>
      <c r="C345" s="20"/>
      <c r="D345" s="20"/>
      <c r="E345" s="17"/>
      <c r="F345" s="17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3.5" customHeight="1">
      <c r="A346" s="18"/>
      <c r="B346" s="19"/>
      <c r="C346" s="20"/>
      <c r="D346" s="20"/>
      <c r="E346" s="17"/>
      <c r="F346" s="17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3.5" customHeight="1">
      <c r="A347" s="18"/>
      <c r="B347" s="19"/>
      <c r="C347" s="20"/>
      <c r="D347" s="20"/>
      <c r="E347" s="17"/>
      <c r="F347" s="17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3.5" customHeight="1">
      <c r="A348" s="18"/>
      <c r="B348" s="19"/>
      <c r="C348" s="20"/>
      <c r="D348" s="20"/>
      <c r="E348" s="17"/>
      <c r="F348" s="17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3.5" customHeight="1">
      <c r="A349" s="18"/>
      <c r="B349" s="19"/>
      <c r="C349" s="20"/>
      <c r="D349" s="20"/>
      <c r="E349" s="17"/>
      <c r="F349" s="17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3.5" customHeight="1">
      <c r="A350" s="18"/>
      <c r="B350" s="19"/>
      <c r="C350" s="20"/>
      <c r="D350" s="20"/>
      <c r="E350" s="17"/>
      <c r="F350" s="17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3.5" customHeight="1">
      <c r="A351" s="18"/>
      <c r="B351" s="19"/>
      <c r="C351" s="20"/>
      <c r="D351" s="20"/>
      <c r="E351" s="17"/>
      <c r="F351" s="17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3.5" customHeight="1">
      <c r="A352" s="18"/>
      <c r="B352" s="19"/>
      <c r="C352" s="20"/>
      <c r="D352" s="20"/>
      <c r="E352" s="17"/>
      <c r="F352" s="17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3.5" customHeight="1">
      <c r="A353" s="18"/>
      <c r="B353" s="19"/>
      <c r="C353" s="20"/>
      <c r="D353" s="20"/>
      <c r="E353" s="17"/>
      <c r="F353" s="17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3.5" customHeight="1">
      <c r="A354" s="18"/>
      <c r="B354" s="19"/>
      <c r="C354" s="20"/>
      <c r="D354" s="20"/>
      <c r="E354" s="17"/>
      <c r="F354" s="17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3.5" customHeight="1">
      <c r="A355" s="18"/>
      <c r="B355" s="19"/>
      <c r="C355" s="20"/>
      <c r="D355" s="20"/>
      <c r="E355" s="17"/>
      <c r="F355" s="17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3.5" customHeight="1">
      <c r="A356" s="18"/>
      <c r="B356" s="19"/>
      <c r="C356" s="20"/>
      <c r="D356" s="20"/>
      <c r="E356" s="17"/>
      <c r="F356" s="17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3.5" customHeight="1">
      <c r="A357" s="18"/>
      <c r="B357" s="19"/>
      <c r="C357" s="20"/>
      <c r="D357" s="20"/>
      <c r="E357" s="17"/>
      <c r="F357" s="17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3.5" customHeight="1">
      <c r="A358" s="18"/>
      <c r="B358" s="19"/>
      <c r="C358" s="20"/>
      <c r="D358" s="20"/>
      <c r="E358" s="17"/>
      <c r="F358" s="17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3.5" customHeight="1">
      <c r="A359" s="18"/>
      <c r="B359" s="19"/>
      <c r="C359" s="20"/>
      <c r="D359" s="20"/>
      <c r="E359" s="17"/>
      <c r="F359" s="17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3.5" customHeight="1">
      <c r="A360" s="18"/>
      <c r="B360" s="19"/>
      <c r="C360" s="20"/>
      <c r="D360" s="20"/>
      <c r="E360" s="17"/>
      <c r="F360" s="17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3.5" customHeight="1">
      <c r="A361" s="18"/>
      <c r="B361" s="19"/>
      <c r="C361" s="20"/>
      <c r="D361" s="20"/>
      <c r="E361" s="17"/>
      <c r="F361" s="17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3.5" customHeight="1">
      <c r="A362" s="18"/>
      <c r="B362" s="19"/>
      <c r="C362" s="20"/>
      <c r="D362" s="20"/>
      <c r="E362" s="17"/>
      <c r="F362" s="17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3.5" customHeight="1">
      <c r="A363" s="18"/>
      <c r="B363" s="19"/>
      <c r="C363" s="20"/>
      <c r="D363" s="20"/>
      <c r="E363" s="17"/>
      <c r="F363" s="17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3.5" customHeight="1">
      <c r="A364" s="18"/>
      <c r="B364" s="19"/>
      <c r="C364" s="20"/>
      <c r="D364" s="20"/>
      <c r="E364" s="17"/>
      <c r="F364" s="17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3.5" customHeight="1">
      <c r="A365" s="18"/>
      <c r="B365" s="19"/>
      <c r="C365" s="20"/>
      <c r="D365" s="20"/>
      <c r="E365" s="17"/>
      <c r="F365" s="17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3.5" customHeight="1">
      <c r="A366" s="18"/>
      <c r="B366" s="19"/>
      <c r="C366" s="20"/>
      <c r="D366" s="20"/>
      <c r="E366" s="17"/>
      <c r="F366" s="17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3.5" customHeight="1">
      <c r="A367" s="18"/>
      <c r="B367" s="19"/>
      <c r="C367" s="20"/>
      <c r="D367" s="20"/>
      <c r="E367" s="17"/>
      <c r="F367" s="17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3.5" customHeight="1">
      <c r="A368" s="18"/>
      <c r="B368" s="19"/>
      <c r="C368" s="20"/>
      <c r="D368" s="20"/>
      <c r="E368" s="17"/>
      <c r="F368" s="17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3.5" customHeight="1">
      <c r="A369" s="18"/>
      <c r="B369" s="19"/>
      <c r="C369" s="20"/>
      <c r="D369" s="20"/>
      <c r="E369" s="17"/>
      <c r="F369" s="17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3.5" customHeight="1">
      <c r="A370" s="18"/>
      <c r="B370" s="19"/>
      <c r="C370" s="20"/>
      <c r="D370" s="20"/>
      <c r="E370" s="17"/>
      <c r="F370" s="17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3.5" customHeight="1">
      <c r="A371" s="18"/>
      <c r="B371" s="19"/>
      <c r="C371" s="20"/>
      <c r="D371" s="20"/>
      <c r="E371" s="17"/>
      <c r="F371" s="17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3.5" customHeight="1">
      <c r="A372" s="18"/>
      <c r="B372" s="19"/>
      <c r="C372" s="20"/>
      <c r="D372" s="20"/>
      <c r="E372" s="17"/>
      <c r="F372" s="17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3.5" customHeight="1">
      <c r="A373" s="18"/>
      <c r="B373" s="19"/>
      <c r="C373" s="20"/>
      <c r="D373" s="20"/>
      <c r="E373" s="17"/>
      <c r="F373" s="17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3.5" customHeight="1">
      <c r="A374" s="18"/>
      <c r="B374" s="19"/>
      <c r="C374" s="20"/>
      <c r="D374" s="20"/>
      <c r="E374" s="17"/>
      <c r="F374" s="17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3.5" customHeight="1">
      <c r="A375" s="18"/>
      <c r="B375" s="19"/>
      <c r="C375" s="20"/>
      <c r="D375" s="20"/>
      <c r="E375" s="17"/>
      <c r="F375" s="17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3.5" customHeight="1">
      <c r="A376" s="18"/>
      <c r="B376" s="19"/>
      <c r="C376" s="20"/>
      <c r="D376" s="20"/>
      <c r="E376" s="17"/>
      <c r="F376" s="17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3.5" customHeight="1">
      <c r="A377" s="18"/>
      <c r="B377" s="19"/>
      <c r="C377" s="20"/>
      <c r="D377" s="20"/>
      <c r="E377" s="17"/>
      <c r="F377" s="17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3.5" customHeight="1">
      <c r="A378" s="18"/>
      <c r="B378" s="19"/>
      <c r="C378" s="20"/>
      <c r="D378" s="20"/>
      <c r="E378" s="17"/>
      <c r="F378" s="17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3.5" customHeight="1">
      <c r="A379" s="18"/>
      <c r="B379" s="19"/>
      <c r="C379" s="20"/>
      <c r="D379" s="20"/>
      <c r="E379" s="17"/>
      <c r="F379" s="17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3.5" customHeight="1">
      <c r="A380" s="18"/>
      <c r="B380" s="19"/>
      <c r="C380" s="20"/>
      <c r="D380" s="20"/>
      <c r="E380" s="17"/>
      <c r="F380" s="17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3.5" customHeight="1">
      <c r="A381" s="18"/>
      <c r="B381" s="19"/>
      <c r="C381" s="20"/>
      <c r="D381" s="20"/>
      <c r="E381" s="17"/>
      <c r="F381" s="17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3.5" customHeight="1">
      <c r="A382" s="18"/>
      <c r="B382" s="19"/>
      <c r="C382" s="20"/>
      <c r="D382" s="20"/>
      <c r="E382" s="17"/>
      <c r="F382" s="17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3.5" customHeight="1">
      <c r="A383" s="18"/>
      <c r="B383" s="19"/>
      <c r="C383" s="20"/>
      <c r="D383" s="20"/>
      <c r="E383" s="17"/>
      <c r="F383" s="17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3.5" customHeight="1">
      <c r="A384" s="18"/>
      <c r="B384" s="19"/>
      <c r="C384" s="20"/>
      <c r="D384" s="20"/>
      <c r="E384" s="17"/>
      <c r="F384" s="17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3.5" customHeight="1">
      <c r="A385" s="18"/>
      <c r="B385" s="19"/>
      <c r="C385" s="20"/>
      <c r="D385" s="20"/>
      <c r="E385" s="17"/>
      <c r="F385" s="17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3.5" customHeight="1">
      <c r="A386" s="18"/>
      <c r="B386" s="19"/>
      <c r="C386" s="20"/>
      <c r="D386" s="20"/>
      <c r="E386" s="17"/>
      <c r="F386" s="17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3.5" customHeight="1">
      <c r="A387" s="18"/>
      <c r="B387" s="19"/>
      <c r="C387" s="20"/>
      <c r="D387" s="20"/>
      <c r="E387" s="17"/>
      <c r="F387" s="17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3.5" customHeight="1">
      <c r="A388" s="18"/>
      <c r="B388" s="19"/>
      <c r="C388" s="20"/>
      <c r="D388" s="20"/>
      <c r="E388" s="17"/>
      <c r="F388" s="17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3.5" customHeight="1">
      <c r="A389" s="18"/>
      <c r="B389" s="19"/>
      <c r="C389" s="20"/>
      <c r="D389" s="20"/>
      <c r="E389" s="17"/>
      <c r="F389" s="17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3.5" customHeight="1">
      <c r="A390" s="18"/>
      <c r="B390" s="19"/>
      <c r="C390" s="20"/>
      <c r="D390" s="20"/>
      <c r="E390" s="17"/>
      <c r="F390" s="17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3.5" customHeight="1">
      <c r="A391" s="18"/>
      <c r="B391" s="19"/>
      <c r="C391" s="20"/>
      <c r="D391" s="20"/>
      <c r="E391" s="17"/>
      <c r="F391" s="17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3.5" customHeight="1">
      <c r="A392" s="18"/>
      <c r="B392" s="19"/>
      <c r="C392" s="20"/>
      <c r="D392" s="20"/>
      <c r="E392" s="17"/>
      <c r="F392" s="17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3.5" customHeight="1">
      <c r="A393" s="18"/>
      <c r="B393" s="19"/>
      <c r="C393" s="20"/>
      <c r="D393" s="20"/>
      <c r="E393" s="17"/>
      <c r="F393" s="17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3.5" customHeight="1">
      <c r="A394" s="18"/>
      <c r="B394" s="19"/>
      <c r="C394" s="20"/>
      <c r="D394" s="20"/>
      <c r="E394" s="17"/>
      <c r="F394" s="17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3.5" customHeight="1">
      <c r="A395" s="18"/>
      <c r="B395" s="19"/>
      <c r="C395" s="20"/>
      <c r="D395" s="20"/>
      <c r="E395" s="17"/>
      <c r="F395" s="17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3.5" customHeight="1">
      <c r="A396" s="18"/>
      <c r="B396" s="19"/>
      <c r="C396" s="20"/>
      <c r="D396" s="20"/>
      <c r="E396" s="17"/>
      <c r="F396" s="17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3.5" customHeight="1">
      <c r="A397" s="18"/>
      <c r="B397" s="19"/>
      <c r="C397" s="20"/>
      <c r="D397" s="20"/>
      <c r="E397" s="17"/>
      <c r="F397" s="17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3.5" customHeight="1">
      <c r="A398" s="18"/>
      <c r="B398" s="19"/>
      <c r="C398" s="20"/>
      <c r="D398" s="20"/>
      <c r="E398" s="17"/>
      <c r="F398" s="17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3.5" customHeight="1">
      <c r="A399" s="18"/>
      <c r="B399" s="19"/>
      <c r="C399" s="20"/>
      <c r="D399" s="20"/>
      <c r="E399" s="17"/>
      <c r="F399" s="17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3.5" customHeight="1">
      <c r="A400" s="18"/>
      <c r="B400" s="19"/>
      <c r="C400" s="20"/>
      <c r="D400" s="20"/>
      <c r="E400" s="17"/>
      <c r="F400" s="17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3.5" customHeight="1">
      <c r="A401" s="18"/>
      <c r="B401" s="19"/>
      <c r="C401" s="20"/>
      <c r="D401" s="20"/>
      <c r="E401" s="17"/>
      <c r="F401" s="17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3.5" customHeight="1">
      <c r="A402" s="18"/>
      <c r="B402" s="19"/>
      <c r="C402" s="20"/>
      <c r="D402" s="20"/>
      <c r="E402" s="17"/>
      <c r="F402" s="17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3.5" customHeight="1">
      <c r="A403" s="18"/>
      <c r="B403" s="19"/>
      <c r="C403" s="20"/>
      <c r="D403" s="20"/>
      <c r="E403" s="17"/>
      <c r="F403" s="17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3.5" customHeight="1">
      <c r="A404" s="18"/>
      <c r="B404" s="19"/>
      <c r="C404" s="20"/>
      <c r="D404" s="20"/>
      <c r="E404" s="17"/>
      <c r="F404" s="17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3.5" customHeight="1">
      <c r="A405" s="18"/>
      <c r="B405" s="19"/>
      <c r="C405" s="20"/>
      <c r="D405" s="20"/>
      <c r="E405" s="17"/>
      <c r="F405" s="17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3.5" customHeight="1">
      <c r="A406" s="18"/>
      <c r="B406" s="19"/>
      <c r="C406" s="20"/>
      <c r="D406" s="20"/>
      <c r="E406" s="17"/>
      <c r="F406" s="17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3.5" customHeight="1">
      <c r="A407" s="18"/>
      <c r="B407" s="19"/>
      <c r="C407" s="20"/>
      <c r="D407" s="20"/>
      <c r="E407" s="17"/>
      <c r="F407" s="17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3.5" customHeight="1">
      <c r="A408" s="18"/>
      <c r="B408" s="19"/>
      <c r="C408" s="20"/>
      <c r="D408" s="20"/>
      <c r="E408" s="17"/>
      <c r="F408" s="17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3.5" customHeight="1">
      <c r="A409" s="18"/>
      <c r="B409" s="19"/>
      <c r="C409" s="20"/>
      <c r="D409" s="20"/>
      <c r="E409" s="17"/>
      <c r="F409" s="17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3.5" customHeight="1">
      <c r="A410" s="18"/>
      <c r="B410" s="19"/>
      <c r="C410" s="20"/>
      <c r="D410" s="20"/>
      <c r="E410" s="17"/>
      <c r="F410" s="17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3.5" customHeight="1">
      <c r="A411" s="18"/>
      <c r="B411" s="19"/>
      <c r="C411" s="20"/>
      <c r="D411" s="20"/>
      <c r="E411" s="17"/>
      <c r="F411" s="17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3.5" customHeight="1">
      <c r="A412" s="18"/>
      <c r="B412" s="19"/>
      <c r="C412" s="20"/>
      <c r="D412" s="20"/>
      <c r="E412" s="17"/>
      <c r="F412" s="17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3.5" customHeight="1">
      <c r="A413" s="18"/>
      <c r="B413" s="19"/>
      <c r="C413" s="20"/>
      <c r="D413" s="20"/>
      <c r="E413" s="17"/>
      <c r="F413" s="17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3.5" customHeight="1">
      <c r="A414" s="18"/>
      <c r="B414" s="19"/>
      <c r="C414" s="20"/>
      <c r="D414" s="20"/>
      <c r="E414" s="17"/>
      <c r="F414" s="17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3.5" customHeight="1">
      <c r="A415" s="18"/>
      <c r="B415" s="19"/>
      <c r="C415" s="20"/>
      <c r="D415" s="20"/>
      <c r="E415" s="17"/>
      <c r="F415" s="17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3.5" customHeight="1">
      <c r="A416" s="18"/>
      <c r="B416" s="19"/>
      <c r="C416" s="20"/>
      <c r="D416" s="20"/>
      <c r="E416" s="17"/>
      <c r="F416" s="17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3.5" customHeight="1">
      <c r="A417" s="18"/>
      <c r="B417" s="19"/>
      <c r="C417" s="20"/>
      <c r="D417" s="20"/>
      <c r="E417" s="17"/>
      <c r="F417" s="17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3.5" customHeight="1">
      <c r="A418" s="18"/>
      <c r="B418" s="19"/>
      <c r="C418" s="20"/>
      <c r="D418" s="20"/>
      <c r="E418" s="17"/>
      <c r="F418" s="17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3.5" customHeight="1">
      <c r="A419" s="18"/>
      <c r="B419" s="19"/>
      <c r="C419" s="20"/>
      <c r="D419" s="20"/>
      <c r="E419" s="17"/>
      <c r="F419" s="17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3.5" customHeight="1">
      <c r="A420" s="18"/>
      <c r="B420" s="19"/>
      <c r="C420" s="20"/>
      <c r="D420" s="20"/>
      <c r="E420" s="17"/>
      <c r="F420" s="17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3.5" customHeight="1">
      <c r="A421" s="18"/>
      <c r="B421" s="19"/>
      <c r="C421" s="20"/>
      <c r="D421" s="20"/>
      <c r="E421" s="17"/>
      <c r="F421" s="17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3.5" customHeight="1">
      <c r="A422" s="18"/>
      <c r="B422" s="19"/>
      <c r="C422" s="20"/>
      <c r="D422" s="20"/>
      <c r="E422" s="17"/>
      <c r="F422" s="17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3.5" customHeight="1">
      <c r="A423" s="18"/>
      <c r="B423" s="19"/>
      <c r="C423" s="20"/>
      <c r="D423" s="20"/>
      <c r="E423" s="17"/>
      <c r="F423" s="17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3.5" customHeight="1">
      <c r="A424" s="18"/>
      <c r="B424" s="19"/>
      <c r="C424" s="20"/>
      <c r="D424" s="20"/>
      <c r="E424" s="17"/>
      <c r="F424" s="17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3.5" customHeight="1">
      <c r="A425" s="18"/>
      <c r="B425" s="19"/>
      <c r="C425" s="20"/>
      <c r="D425" s="20"/>
      <c r="E425" s="17"/>
      <c r="F425" s="17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3.5" customHeight="1">
      <c r="A426" s="18"/>
      <c r="B426" s="19"/>
      <c r="C426" s="20"/>
      <c r="D426" s="20"/>
      <c r="E426" s="17"/>
      <c r="F426" s="17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3.5" customHeight="1">
      <c r="A427" s="18"/>
      <c r="B427" s="19"/>
      <c r="C427" s="20"/>
      <c r="D427" s="20"/>
      <c r="E427" s="17"/>
      <c r="F427" s="17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3.5" customHeight="1">
      <c r="A428" s="18"/>
      <c r="B428" s="19"/>
      <c r="C428" s="20"/>
      <c r="D428" s="20"/>
      <c r="E428" s="17"/>
      <c r="F428" s="17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3.5" customHeight="1">
      <c r="A429" s="18"/>
      <c r="B429" s="19"/>
      <c r="C429" s="20"/>
      <c r="D429" s="20"/>
      <c r="E429" s="17"/>
      <c r="F429" s="17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3.5" customHeight="1">
      <c r="A430" s="18"/>
      <c r="B430" s="19"/>
      <c r="C430" s="20"/>
      <c r="D430" s="20"/>
      <c r="E430" s="17"/>
      <c r="F430" s="17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3.5" customHeight="1">
      <c r="A431" s="18"/>
      <c r="B431" s="19"/>
      <c r="C431" s="20"/>
      <c r="D431" s="20"/>
      <c r="E431" s="17"/>
      <c r="F431" s="17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3.5" customHeight="1">
      <c r="A432" s="18"/>
      <c r="B432" s="19"/>
      <c r="C432" s="20"/>
      <c r="D432" s="20"/>
      <c r="E432" s="17"/>
      <c r="F432" s="17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3.5" customHeight="1">
      <c r="A433" s="18"/>
      <c r="B433" s="19"/>
      <c r="C433" s="20"/>
      <c r="D433" s="20"/>
      <c r="E433" s="17"/>
      <c r="F433" s="17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3.5" customHeight="1">
      <c r="A434" s="18"/>
      <c r="B434" s="19"/>
      <c r="C434" s="20"/>
      <c r="D434" s="20"/>
      <c r="E434" s="17"/>
      <c r="F434" s="17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3.5" customHeight="1">
      <c r="A435" s="18"/>
      <c r="B435" s="19"/>
      <c r="C435" s="20"/>
      <c r="D435" s="20"/>
      <c r="E435" s="17"/>
      <c r="F435" s="17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3.5" customHeight="1">
      <c r="A436" s="18"/>
      <c r="B436" s="19"/>
      <c r="C436" s="20"/>
      <c r="D436" s="20"/>
      <c r="E436" s="17"/>
      <c r="F436" s="17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3.5" customHeight="1">
      <c r="A437" s="18"/>
      <c r="B437" s="19"/>
      <c r="C437" s="20"/>
      <c r="D437" s="20"/>
      <c r="E437" s="17"/>
      <c r="F437" s="17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3.5" customHeight="1">
      <c r="A438" s="18"/>
      <c r="B438" s="19"/>
      <c r="C438" s="20"/>
      <c r="D438" s="20"/>
      <c r="E438" s="17"/>
      <c r="F438" s="17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3.5" customHeight="1">
      <c r="A439" s="18"/>
      <c r="B439" s="19"/>
      <c r="C439" s="20"/>
      <c r="D439" s="20"/>
      <c r="E439" s="17"/>
      <c r="F439" s="17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3.5" customHeight="1">
      <c r="A440" s="18"/>
      <c r="B440" s="19"/>
      <c r="C440" s="20"/>
      <c r="D440" s="20"/>
      <c r="E440" s="17"/>
      <c r="F440" s="17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3.5" customHeight="1">
      <c r="A441" s="18"/>
      <c r="B441" s="19"/>
      <c r="C441" s="20"/>
      <c r="D441" s="20"/>
      <c r="E441" s="17"/>
      <c r="F441" s="17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3.5" customHeight="1">
      <c r="A442" s="18"/>
      <c r="B442" s="19"/>
      <c r="C442" s="20"/>
      <c r="D442" s="20"/>
      <c r="E442" s="17"/>
      <c r="F442" s="17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3.5" customHeight="1">
      <c r="A443" s="18"/>
      <c r="B443" s="19"/>
      <c r="C443" s="20"/>
      <c r="D443" s="20"/>
      <c r="E443" s="17"/>
      <c r="F443" s="17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3.5" customHeight="1">
      <c r="A444" s="18"/>
      <c r="B444" s="19"/>
      <c r="C444" s="20"/>
      <c r="D444" s="20"/>
      <c r="E444" s="17"/>
      <c r="F444" s="17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3.5" customHeight="1">
      <c r="A445" s="18"/>
      <c r="B445" s="19"/>
      <c r="C445" s="20"/>
      <c r="D445" s="20"/>
      <c r="E445" s="17"/>
      <c r="F445" s="17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3.5" customHeight="1">
      <c r="A446" s="18"/>
      <c r="B446" s="19"/>
      <c r="C446" s="20"/>
      <c r="D446" s="20"/>
      <c r="E446" s="17"/>
      <c r="F446" s="17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3.5" customHeight="1">
      <c r="A447" s="18"/>
      <c r="B447" s="19"/>
      <c r="C447" s="20"/>
      <c r="D447" s="20"/>
      <c r="E447" s="17"/>
      <c r="F447" s="17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3.5" customHeight="1">
      <c r="A448" s="18"/>
      <c r="B448" s="19"/>
      <c r="C448" s="20"/>
      <c r="D448" s="20"/>
      <c r="E448" s="17"/>
      <c r="F448" s="17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3.5" customHeight="1">
      <c r="A449" s="18"/>
      <c r="B449" s="19"/>
      <c r="C449" s="20"/>
      <c r="D449" s="20"/>
      <c r="E449" s="17"/>
      <c r="F449" s="17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3.5" customHeight="1">
      <c r="A450" s="18"/>
      <c r="B450" s="19"/>
      <c r="C450" s="20"/>
      <c r="D450" s="20"/>
      <c r="E450" s="17"/>
      <c r="F450" s="17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3.5" customHeight="1">
      <c r="A451" s="18"/>
      <c r="B451" s="19"/>
      <c r="C451" s="20"/>
      <c r="D451" s="20"/>
      <c r="E451" s="17"/>
      <c r="F451" s="17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3.5" customHeight="1">
      <c r="A452" s="18"/>
      <c r="B452" s="19"/>
      <c r="C452" s="20"/>
      <c r="D452" s="20"/>
      <c r="E452" s="17"/>
      <c r="F452" s="17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3.5" customHeight="1">
      <c r="A453" s="18"/>
      <c r="B453" s="19"/>
      <c r="C453" s="20"/>
      <c r="D453" s="20"/>
      <c r="E453" s="17"/>
      <c r="F453" s="17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3.5" customHeight="1">
      <c r="A454" s="18"/>
      <c r="B454" s="19"/>
      <c r="C454" s="20"/>
      <c r="D454" s="20"/>
      <c r="E454" s="17"/>
      <c r="F454" s="17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3.5" customHeight="1">
      <c r="A455" s="18"/>
      <c r="B455" s="19"/>
      <c r="C455" s="20"/>
      <c r="D455" s="20"/>
      <c r="E455" s="17"/>
      <c r="F455" s="17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3.5" customHeight="1">
      <c r="A456" s="18"/>
      <c r="B456" s="19"/>
      <c r="C456" s="20"/>
      <c r="D456" s="20"/>
      <c r="E456" s="17"/>
      <c r="F456" s="17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3.5" customHeight="1">
      <c r="A457" s="18"/>
      <c r="B457" s="19"/>
      <c r="C457" s="20"/>
      <c r="D457" s="20"/>
      <c r="E457" s="17"/>
      <c r="F457" s="17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3.5" customHeight="1">
      <c r="A458" s="18"/>
      <c r="B458" s="19"/>
      <c r="C458" s="20"/>
      <c r="D458" s="20"/>
      <c r="E458" s="17"/>
      <c r="F458" s="17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3.5" customHeight="1">
      <c r="A459" s="18"/>
      <c r="B459" s="19"/>
      <c r="C459" s="20"/>
      <c r="D459" s="20"/>
      <c r="E459" s="17"/>
      <c r="F459" s="17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3.5" customHeight="1">
      <c r="A460" s="18"/>
      <c r="B460" s="19"/>
      <c r="C460" s="20"/>
      <c r="D460" s="20"/>
      <c r="E460" s="17"/>
      <c r="F460" s="17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3.5" customHeight="1">
      <c r="A461" s="18"/>
      <c r="B461" s="19"/>
      <c r="C461" s="20"/>
      <c r="D461" s="20"/>
      <c r="E461" s="17"/>
      <c r="F461" s="17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3.5" customHeight="1">
      <c r="A462" s="18"/>
      <c r="B462" s="19"/>
      <c r="C462" s="20"/>
      <c r="D462" s="20"/>
      <c r="E462" s="17"/>
      <c r="F462" s="17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3.5" customHeight="1">
      <c r="A463" s="18"/>
      <c r="B463" s="19"/>
      <c r="C463" s="20"/>
      <c r="D463" s="20"/>
      <c r="E463" s="17"/>
      <c r="F463" s="17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3.5" customHeight="1">
      <c r="A464" s="18"/>
      <c r="B464" s="19"/>
      <c r="C464" s="20"/>
      <c r="D464" s="20"/>
      <c r="E464" s="17"/>
      <c r="F464" s="17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3.5" customHeight="1">
      <c r="A465" s="18"/>
      <c r="B465" s="19"/>
      <c r="C465" s="20"/>
      <c r="D465" s="20"/>
      <c r="E465" s="17"/>
      <c r="F465" s="17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3.5" customHeight="1">
      <c r="A466" s="18"/>
      <c r="B466" s="19"/>
      <c r="C466" s="20"/>
      <c r="D466" s="20"/>
      <c r="E466" s="17"/>
      <c r="F466" s="17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3.5" customHeight="1">
      <c r="A467" s="18"/>
      <c r="B467" s="19"/>
      <c r="C467" s="20"/>
      <c r="D467" s="20"/>
      <c r="E467" s="17"/>
      <c r="F467" s="17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3.5" customHeight="1">
      <c r="A468" s="18"/>
      <c r="B468" s="19"/>
      <c r="C468" s="20"/>
      <c r="D468" s="20"/>
      <c r="E468" s="17"/>
      <c r="F468" s="17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3.5" customHeight="1">
      <c r="A469" s="18"/>
      <c r="B469" s="19"/>
      <c r="C469" s="20"/>
      <c r="D469" s="20"/>
      <c r="E469" s="17"/>
      <c r="F469" s="17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3.5" customHeight="1">
      <c r="A470" s="18"/>
      <c r="B470" s="19"/>
      <c r="C470" s="20"/>
      <c r="D470" s="20"/>
      <c r="E470" s="17"/>
      <c r="F470" s="17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3.5" customHeight="1">
      <c r="A471" s="18"/>
      <c r="B471" s="19"/>
      <c r="C471" s="20"/>
      <c r="D471" s="20"/>
      <c r="E471" s="17"/>
      <c r="F471" s="17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3.5" customHeight="1">
      <c r="A472" s="18"/>
      <c r="B472" s="19"/>
      <c r="C472" s="20"/>
      <c r="D472" s="20"/>
      <c r="E472" s="17"/>
      <c r="F472" s="17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3.5" customHeight="1">
      <c r="A473" s="18"/>
      <c r="B473" s="19"/>
      <c r="C473" s="20"/>
      <c r="D473" s="20"/>
      <c r="E473" s="17"/>
      <c r="F473" s="17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3.5" customHeight="1">
      <c r="A474" s="18"/>
      <c r="B474" s="19"/>
      <c r="C474" s="20"/>
      <c r="D474" s="20"/>
      <c r="E474" s="17"/>
      <c r="F474" s="17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3.5" customHeight="1">
      <c r="A475" s="18"/>
      <c r="B475" s="19"/>
      <c r="C475" s="20"/>
      <c r="D475" s="20"/>
      <c r="E475" s="17"/>
      <c r="F475" s="17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3.5" customHeight="1">
      <c r="A476" s="18"/>
      <c r="B476" s="19"/>
      <c r="C476" s="20"/>
      <c r="D476" s="20"/>
      <c r="E476" s="17"/>
      <c r="F476" s="17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3.5" customHeight="1">
      <c r="A477" s="18"/>
      <c r="B477" s="19"/>
      <c r="C477" s="20"/>
      <c r="D477" s="20"/>
      <c r="E477" s="17"/>
      <c r="F477" s="17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3.5" customHeight="1">
      <c r="A478" s="18"/>
      <c r="B478" s="19"/>
      <c r="C478" s="20"/>
      <c r="D478" s="20"/>
      <c r="E478" s="17"/>
      <c r="F478" s="17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3.5" customHeight="1">
      <c r="A479" s="18"/>
      <c r="B479" s="19"/>
      <c r="C479" s="20"/>
      <c r="D479" s="20"/>
      <c r="E479" s="17"/>
      <c r="F479" s="17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3.5" customHeight="1">
      <c r="A480" s="18"/>
      <c r="B480" s="19"/>
      <c r="C480" s="20"/>
      <c r="D480" s="20"/>
      <c r="E480" s="17"/>
      <c r="F480" s="17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3.5" customHeight="1">
      <c r="A481" s="18"/>
      <c r="B481" s="19"/>
      <c r="C481" s="20"/>
      <c r="D481" s="20"/>
      <c r="E481" s="17"/>
      <c r="F481" s="17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3.5" customHeight="1">
      <c r="A482" s="18"/>
      <c r="B482" s="19"/>
      <c r="C482" s="20"/>
      <c r="D482" s="20"/>
      <c r="E482" s="17"/>
      <c r="F482" s="17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3.5" customHeight="1">
      <c r="A483" s="18"/>
      <c r="B483" s="19"/>
      <c r="C483" s="20"/>
      <c r="D483" s="20"/>
      <c r="E483" s="17"/>
      <c r="F483" s="17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3.5" customHeight="1">
      <c r="A484" s="18"/>
      <c r="B484" s="19"/>
      <c r="C484" s="20"/>
      <c r="D484" s="20"/>
      <c r="E484" s="17"/>
      <c r="F484" s="17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3.5" customHeight="1">
      <c r="A485" s="18"/>
      <c r="B485" s="19"/>
      <c r="C485" s="20"/>
      <c r="D485" s="20"/>
      <c r="E485" s="17"/>
      <c r="F485" s="17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3.5" customHeight="1">
      <c r="A486" s="18"/>
      <c r="B486" s="19"/>
      <c r="C486" s="20"/>
      <c r="D486" s="20"/>
      <c r="E486" s="17"/>
      <c r="F486" s="17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3.5" customHeight="1">
      <c r="A487" s="18"/>
      <c r="B487" s="19"/>
      <c r="C487" s="20"/>
      <c r="D487" s="20"/>
      <c r="E487" s="17"/>
      <c r="F487" s="17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3.5" customHeight="1">
      <c r="A488" s="18"/>
      <c r="B488" s="19"/>
      <c r="C488" s="20"/>
      <c r="D488" s="20"/>
      <c r="E488" s="17"/>
      <c r="F488" s="17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3.5" customHeight="1">
      <c r="A489" s="18"/>
      <c r="B489" s="19"/>
      <c r="C489" s="20"/>
      <c r="D489" s="20"/>
      <c r="E489" s="17"/>
      <c r="F489" s="17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3.5" customHeight="1">
      <c r="A490" s="18"/>
      <c r="B490" s="19"/>
      <c r="C490" s="20"/>
      <c r="D490" s="20"/>
      <c r="E490" s="17"/>
      <c r="F490" s="17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3.5" customHeight="1">
      <c r="A491" s="18"/>
      <c r="B491" s="19"/>
      <c r="C491" s="20"/>
      <c r="D491" s="20"/>
      <c r="E491" s="17"/>
      <c r="F491" s="17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3.5" customHeight="1">
      <c r="A492" s="18"/>
      <c r="B492" s="19"/>
      <c r="C492" s="20"/>
      <c r="D492" s="20"/>
      <c r="E492" s="17"/>
      <c r="F492" s="17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3.5" customHeight="1">
      <c r="A493" s="18"/>
      <c r="B493" s="19"/>
      <c r="C493" s="20"/>
      <c r="D493" s="20"/>
      <c r="E493" s="17"/>
      <c r="F493" s="17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3.5" customHeight="1">
      <c r="A494" s="18"/>
      <c r="B494" s="19"/>
      <c r="C494" s="20"/>
      <c r="D494" s="20"/>
      <c r="E494" s="17"/>
      <c r="F494" s="17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3.5" customHeight="1">
      <c r="A495" s="18"/>
      <c r="B495" s="19"/>
      <c r="C495" s="20"/>
      <c r="D495" s="20"/>
      <c r="E495" s="17"/>
      <c r="F495" s="17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3.5" customHeight="1">
      <c r="A496" s="18"/>
      <c r="B496" s="19"/>
      <c r="C496" s="20"/>
      <c r="D496" s="20"/>
      <c r="E496" s="17"/>
      <c r="F496" s="17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3.5" customHeight="1">
      <c r="A497" s="18"/>
      <c r="B497" s="19"/>
      <c r="C497" s="20"/>
      <c r="D497" s="20"/>
      <c r="E497" s="17"/>
      <c r="F497" s="17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3.5" customHeight="1">
      <c r="A498" s="18"/>
      <c r="B498" s="19"/>
      <c r="C498" s="20"/>
      <c r="D498" s="20"/>
      <c r="E498" s="17"/>
      <c r="F498" s="17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3.5" customHeight="1">
      <c r="A499" s="18"/>
      <c r="B499" s="19"/>
      <c r="C499" s="20"/>
      <c r="D499" s="20"/>
      <c r="E499" s="17"/>
      <c r="F499" s="17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3.5" customHeight="1">
      <c r="A500" s="18"/>
      <c r="B500" s="19"/>
      <c r="C500" s="20"/>
      <c r="D500" s="20"/>
      <c r="E500" s="17"/>
      <c r="F500" s="17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3.5" customHeight="1">
      <c r="A501" s="18"/>
      <c r="B501" s="19"/>
      <c r="C501" s="20"/>
      <c r="D501" s="20"/>
      <c r="E501" s="17"/>
      <c r="F501" s="17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3.5" customHeight="1">
      <c r="A502" s="18"/>
      <c r="B502" s="19"/>
      <c r="C502" s="20"/>
      <c r="D502" s="20"/>
      <c r="E502" s="17"/>
      <c r="F502" s="17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3.5" customHeight="1">
      <c r="A503" s="18"/>
      <c r="B503" s="19"/>
      <c r="C503" s="20"/>
      <c r="D503" s="20"/>
      <c r="E503" s="17"/>
      <c r="F503" s="17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3.5" customHeight="1">
      <c r="A504" s="18"/>
      <c r="B504" s="19"/>
      <c r="C504" s="20"/>
      <c r="D504" s="20"/>
      <c r="E504" s="17"/>
      <c r="F504" s="17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3.5" customHeight="1">
      <c r="A505" s="18"/>
      <c r="B505" s="19"/>
      <c r="C505" s="20"/>
      <c r="D505" s="20"/>
      <c r="E505" s="17"/>
      <c r="F505" s="17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3.5" customHeight="1">
      <c r="A506" s="18"/>
      <c r="B506" s="19"/>
      <c r="C506" s="20"/>
      <c r="D506" s="20"/>
      <c r="E506" s="17"/>
      <c r="F506" s="17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3.5" customHeight="1">
      <c r="A507" s="18"/>
      <c r="B507" s="19"/>
      <c r="C507" s="20"/>
      <c r="D507" s="20"/>
      <c r="E507" s="17"/>
      <c r="F507" s="17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3.5" customHeight="1">
      <c r="A508" s="18"/>
      <c r="B508" s="19"/>
      <c r="C508" s="20"/>
      <c r="D508" s="20"/>
      <c r="E508" s="17"/>
      <c r="F508" s="17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3.5" customHeight="1">
      <c r="A509" s="18"/>
      <c r="B509" s="19"/>
      <c r="C509" s="20"/>
      <c r="D509" s="20"/>
      <c r="E509" s="17"/>
      <c r="F509" s="17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3.5" customHeight="1">
      <c r="A510" s="18"/>
      <c r="B510" s="19"/>
      <c r="C510" s="20"/>
      <c r="D510" s="20"/>
      <c r="E510" s="17"/>
      <c r="F510" s="17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3.5" customHeight="1">
      <c r="A511" s="18"/>
      <c r="B511" s="19"/>
      <c r="C511" s="20"/>
      <c r="D511" s="20"/>
      <c r="E511" s="17"/>
      <c r="F511" s="17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3.5" customHeight="1">
      <c r="A512" s="18"/>
      <c r="B512" s="19"/>
      <c r="C512" s="20"/>
      <c r="D512" s="20"/>
      <c r="E512" s="17"/>
      <c r="F512" s="17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3.5" customHeight="1">
      <c r="A513" s="18"/>
      <c r="B513" s="19"/>
      <c r="C513" s="20"/>
      <c r="D513" s="20"/>
      <c r="E513" s="17"/>
      <c r="F513" s="17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3.5" customHeight="1">
      <c r="A514" s="18"/>
      <c r="B514" s="19"/>
      <c r="C514" s="20"/>
      <c r="D514" s="20"/>
      <c r="E514" s="17"/>
      <c r="F514" s="17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3.5" customHeight="1">
      <c r="A515" s="18"/>
      <c r="B515" s="19"/>
      <c r="C515" s="20"/>
      <c r="D515" s="20"/>
      <c r="E515" s="17"/>
      <c r="F515" s="17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3.5" customHeight="1">
      <c r="A516" s="18"/>
      <c r="B516" s="19"/>
      <c r="C516" s="20"/>
      <c r="D516" s="20"/>
      <c r="E516" s="17"/>
      <c r="F516" s="17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3.5" customHeight="1">
      <c r="A517" s="18"/>
      <c r="B517" s="19"/>
      <c r="C517" s="20"/>
      <c r="D517" s="20"/>
      <c r="E517" s="17"/>
      <c r="F517" s="17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3.5" customHeight="1">
      <c r="A518" s="18"/>
      <c r="B518" s="19"/>
      <c r="C518" s="20"/>
      <c r="D518" s="20"/>
      <c r="E518" s="17"/>
      <c r="F518" s="17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3.5" customHeight="1">
      <c r="A519" s="18"/>
      <c r="B519" s="19"/>
      <c r="C519" s="20"/>
      <c r="D519" s="20"/>
      <c r="E519" s="17"/>
      <c r="F519" s="17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3.5" customHeight="1">
      <c r="A520" s="18"/>
      <c r="B520" s="19"/>
      <c r="C520" s="20"/>
      <c r="D520" s="20"/>
      <c r="E520" s="17"/>
      <c r="F520" s="17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3.5" customHeight="1">
      <c r="A521" s="18"/>
      <c r="B521" s="19"/>
      <c r="C521" s="20"/>
      <c r="D521" s="20"/>
      <c r="E521" s="17"/>
      <c r="F521" s="17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3.5" customHeight="1">
      <c r="A522" s="18"/>
      <c r="B522" s="19"/>
      <c r="C522" s="20"/>
      <c r="D522" s="20"/>
      <c r="E522" s="17"/>
      <c r="F522" s="17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3.5" customHeight="1">
      <c r="A523" s="18"/>
      <c r="B523" s="19"/>
      <c r="C523" s="20"/>
      <c r="D523" s="20"/>
      <c r="E523" s="17"/>
      <c r="F523" s="17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3.5" customHeight="1">
      <c r="A524" s="18"/>
      <c r="B524" s="19"/>
      <c r="C524" s="20"/>
      <c r="D524" s="20"/>
      <c r="E524" s="17"/>
      <c r="F524" s="17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3.5" customHeight="1">
      <c r="A525" s="18"/>
      <c r="B525" s="19"/>
      <c r="C525" s="20"/>
      <c r="D525" s="20"/>
      <c r="E525" s="17"/>
      <c r="F525" s="17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3.5" customHeight="1">
      <c r="A526" s="18"/>
      <c r="B526" s="19"/>
      <c r="C526" s="20"/>
      <c r="D526" s="20"/>
      <c r="E526" s="17"/>
      <c r="F526" s="17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3.5" customHeight="1">
      <c r="A527" s="18"/>
      <c r="B527" s="19"/>
      <c r="C527" s="20"/>
      <c r="D527" s="20"/>
      <c r="E527" s="17"/>
      <c r="F527" s="17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3.5" customHeight="1">
      <c r="A528" s="18"/>
      <c r="B528" s="19"/>
      <c r="C528" s="20"/>
      <c r="D528" s="20"/>
      <c r="E528" s="17"/>
      <c r="F528" s="17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3.5" customHeight="1">
      <c r="A529" s="18"/>
      <c r="B529" s="19"/>
      <c r="C529" s="20"/>
      <c r="D529" s="20"/>
      <c r="E529" s="17"/>
      <c r="F529" s="17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3.5" customHeight="1">
      <c r="A530" s="18"/>
      <c r="B530" s="19"/>
      <c r="C530" s="20"/>
      <c r="D530" s="20"/>
      <c r="E530" s="17"/>
      <c r="F530" s="17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3.5" customHeight="1">
      <c r="A531" s="18"/>
      <c r="B531" s="19"/>
      <c r="C531" s="20"/>
      <c r="D531" s="20"/>
      <c r="E531" s="17"/>
      <c r="F531" s="17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3.5" customHeight="1">
      <c r="A532" s="18"/>
      <c r="B532" s="19"/>
      <c r="C532" s="20"/>
      <c r="D532" s="20"/>
      <c r="E532" s="17"/>
      <c r="F532" s="17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3.5" customHeight="1">
      <c r="A533" s="18"/>
      <c r="B533" s="19"/>
      <c r="C533" s="20"/>
      <c r="D533" s="20"/>
      <c r="E533" s="17"/>
      <c r="F533" s="17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3.5" customHeight="1">
      <c r="A534" s="18"/>
      <c r="B534" s="19"/>
      <c r="C534" s="20"/>
      <c r="D534" s="20"/>
      <c r="E534" s="17"/>
      <c r="F534" s="17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3.5" customHeight="1">
      <c r="A535" s="18"/>
      <c r="B535" s="19"/>
      <c r="C535" s="20"/>
      <c r="D535" s="20"/>
      <c r="E535" s="17"/>
      <c r="F535" s="17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3.5" customHeight="1">
      <c r="A536" s="18"/>
      <c r="B536" s="19"/>
      <c r="C536" s="20"/>
      <c r="D536" s="20"/>
      <c r="E536" s="17"/>
      <c r="F536" s="17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3.5" customHeight="1">
      <c r="A537" s="18"/>
      <c r="B537" s="19"/>
      <c r="C537" s="20"/>
      <c r="D537" s="20"/>
      <c r="E537" s="17"/>
      <c r="F537" s="17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3.5" customHeight="1">
      <c r="A538" s="18"/>
      <c r="B538" s="19"/>
      <c r="C538" s="20"/>
      <c r="D538" s="20"/>
      <c r="E538" s="17"/>
      <c r="F538" s="17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3.5" customHeight="1">
      <c r="A539" s="18"/>
      <c r="B539" s="19"/>
      <c r="C539" s="20"/>
      <c r="D539" s="20"/>
      <c r="E539" s="17"/>
      <c r="F539" s="17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3.5" customHeight="1">
      <c r="A540" s="18"/>
      <c r="B540" s="19"/>
      <c r="C540" s="20"/>
      <c r="D540" s="20"/>
      <c r="E540" s="17"/>
      <c r="F540" s="17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3.5" customHeight="1">
      <c r="A541" s="18"/>
      <c r="B541" s="19"/>
      <c r="C541" s="20"/>
      <c r="D541" s="20"/>
      <c r="E541" s="17"/>
      <c r="F541" s="17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3.5" customHeight="1">
      <c r="A542" s="18"/>
      <c r="B542" s="19"/>
      <c r="C542" s="20"/>
      <c r="D542" s="20"/>
      <c r="E542" s="17"/>
      <c r="F542" s="17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3.5" customHeight="1">
      <c r="A543" s="18"/>
      <c r="B543" s="19"/>
      <c r="C543" s="20"/>
      <c r="D543" s="20"/>
      <c r="E543" s="17"/>
      <c r="F543" s="17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3.5" customHeight="1">
      <c r="A544" s="18"/>
      <c r="B544" s="19"/>
      <c r="C544" s="20"/>
      <c r="D544" s="20"/>
      <c r="E544" s="17"/>
      <c r="F544" s="17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3.5" customHeight="1">
      <c r="A545" s="18"/>
      <c r="B545" s="19"/>
      <c r="C545" s="20"/>
      <c r="D545" s="20"/>
      <c r="E545" s="17"/>
      <c r="F545" s="17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3.5" customHeight="1">
      <c r="A546" s="18"/>
      <c r="B546" s="19"/>
      <c r="C546" s="20"/>
      <c r="D546" s="20"/>
      <c r="E546" s="17"/>
      <c r="F546" s="17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3.5" customHeight="1">
      <c r="A547" s="18"/>
      <c r="B547" s="19"/>
      <c r="C547" s="20"/>
      <c r="D547" s="20"/>
      <c r="E547" s="17"/>
      <c r="F547" s="17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3.5" customHeight="1">
      <c r="A548" s="18"/>
      <c r="B548" s="19"/>
      <c r="C548" s="20"/>
      <c r="D548" s="20"/>
      <c r="E548" s="17"/>
      <c r="F548" s="17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3.5" customHeight="1">
      <c r="A549" s="18"/>
      <c r="B549" s="19"/>
      <c r="C549" s="20"/>
      <c r="D549" s="20"/>
      <c r="E549" s="17"/>
      <c r="F549" s="17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3.5" customHeight="1">
      <c r="A550" s="18"/>
      <c r="B550" s="19"/>
      <c r="C550" s="20"/>
      <c r="D550" s="20"/>
      <c r="E550" s="17"/>
      <c r="F550" s="17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3.5" customHeight="1">
      <c r="A551" s="18"/>
      <c r="B551" s="19"/>
      <c r="C551" s="20"/>
      <c r="D551" s="20"/>
      <c r="E551" s="17"/>
      <c r="F551" s="17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3.5" customHeight="1">
      <c r="A552" s="18"/>
      <c r="B552" s="19"/>
      <c r="C552" s="20"/>
      <c r="D552" s="20"/>
      <c r="E552" s="17"/>
      <c r="F552" s="17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3.5" customHeight="1">
      <c r="A553" s="18"/>
      <c r="B553" s="19"/>
      <c r="C553" s="20"/>
      <c r="D553" s="20"/>
      <c r="E553" s="17"/>
      <c r="F553" s="17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3.5" customHeight="1">
      <c r="A554" s="18"/>
      <c r="B554" s="19"/>
      <c r="C554" s="20"/>
      <c r="D554" s="20"/>
      <c r="E554" s="17"/>
      <c r="F554" s="17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3.5" customHeight="1">
      <c r="A555" s="18"/>
      <c r="B555" s="19"/>
      <c r="C555" s="20"/>
      <c r="D555" s="20"/>
      <c r="E555" s="17"/>
      <c r="F555" s="17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3.5" customHeight="1">
      <c r="A556" s="18"/>
      <c r="B556" s="19"/>
      <c r="C556" s="20"/>
      <c r="D556" s="20"/>
      <c r="E556" s="17"/>
      <c r="F556" s="17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3.5" customHeight="1">
      <c r="A557" s="18"/>
      <c r="B557" s="19"/>
      <c r="C557" s="20"/>
      <c r="D557" s="20"/>
      <c r="E557" s="17"/>
      <c r="F557" s="17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3.5" customHeight="1">
      <c r="A558" s="18"/>
      <c r="B558" s="19"/>
      <c r="C558" s="20"/>
      <c r="D558" s="20"/>
      <c r="E558" s="17"/>
      <c r="F558" s="17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3.5" customHeight="1">
      <c r="A559" s="18"/>
      <c r="B559" s="19"/>
      <c r="C559" s="20"/>
      <c r="D559" s="20"/>
      <c r="E559" s="17"/>
      <c r="F559" s="17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3.5" customHeight="1">
      <c r="A560" s="18"/>
      <c r="B560" s="19"/>
      <c r="C560" s="20"/>
      <c r="D560" s="20"/>
      <c r="E560" s="17"/>
      <c r="F560" s="17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3.5" customHeight="1">
      <c r="A561" s="18"/>
      <c r="B561" s="19"/>
      <c r="C561" s="20"/>
      <c r="D561" s="20"/>
      <c r="E561" s="17"/>
      <c r="F561" s="17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3.5" customHeight="1">
      <c r="A562" s="18"/>
      <c r="B562" s="19"/>
      <c r="C562" s="20"/>
      <c r="D562" s="20"/>
      <c r="E562" s="17"/>
      <c r="F562" s="17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3.5" customHeight="1">
      <c r="A563" s="18"/>
      <c r="B563" s="19"/>
      <c r="C563" s="20"/>
      <c r="D563" s="20"/>
      <c r="E563" s="17"/>
      <c r="F563" s="17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3.5" customHeight="1">
      <c r="A564" s="18"/>
      <c r="B564" s="19"/>
      <c r="C564" s="20"/>
      <c r="D564" s="20"/>
      <c r="E564" s="17"/>
      <c r="F564" s="17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3.5" customHeight="1">
      <c r="A565" s="18"/>
      <c r="B565" s="19"/>
      <c r="C565" s="20"/>
      <c r="D565" s="20"/>
      <c r="E565" s="17"/>
      <c r="F565" s="17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3.5" customHeight="1">
      <c r="A566" s="18"/>
      <c r="B566" s="19"/>
      <c r="C566" s="20"/>
      <c r="D566" s="20"/>
      <c r="E566" s="17"/>
      <c r="F566" s="17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3.5" customHeight="1">
      <c r="A567" s="18"/>
      <c r="B567" s="19"/>
      <c r="C567" s="20"/>
      <c r="D567" s="20"/>
      <c r="E567" s="17"/>
      <c r="F567" s="17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3.5" customHeight="1">
      <c r="A568" s="18"/>
      <c r="B568" s="19"/>
      <c r="C568" s="20"/>
      <c r="D568" s="20"/>
      <c r="E568" s="17"/>
      <c r="F568" s="17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3.5" customHeight="1">
      <c r="A569" s="18"/>
      <c r="B569" s="19"/>
      <c r="C569" s="20"/>
      <c r="D569" s="20"/>
      <c r="E569" s="17"/>
      <c r="F569" s="17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3.5" customHeight="1">
      <c r="A570" s="18"/>
      <c r="B570" s="19"/>
      <c r="C570" s="20"/>
      <c r="D570" s="20"/>
      <c r="E570" s="17"/>
      <c r="F570" s="17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3.5" customHeight="1">
      <c r="A571" s="18"/>
      <c r="B571" s="19"/>
      <c r="C571" s="20"/>
      <c r="D571" s="20"/>
      <c r="E571" s="17"/>
      <c r="F571" s="17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3.5" customHeight="1">
      <c r="A572" s="18"/>
      <c r="B572" s="19"/>
      <c r="C572" s="20"/>
      <c r="D572" s="20"/>
      <c r="E572" s="17"/>
      <c r="F572" s="17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3.5" customHeight="1">
      <c r="A573" s="18"/>
      <c r="B573" s="19"/>
      <c r="C573" s="20"/>
      <c r="D573" s="20"/>
      <c r="E573" s="17"/>
      <c r="F573" s="17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3.5" customHeight="1">
      <c r="A574" s="18"/>
      <c r="B574" s="19"/>
      <c r="C574" s="20"/>
      <c r="D574" s="20"/>
      <c r="E574" s="17"/>
      <c r="F574" s="17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3.5" customHeight="1">
      <c r="A575" s="18"/>
      <c r="B575" s="19"/>
      <c r="C575" s="20"/>
      <c r="D575" s="20"/>
      <c r="E575" s="17"/>
      <c r="F575" s="17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3.5" customHeight="1">
      <c r="A576" s="18"/>
      <c r="B576" s="19"/>
      <c r="C576" s="20"/>
      <c r="D576" s="20"/>
      <c r="E576" s="17"/>
      <c r="F576" s="17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3.5" customHeight="1">
      <c r="A577" s="18"/>
      <c r="B577" s="19"/>
      <c r="C577" s="20"/>
      <c r="D577" s="20"/>
      <c r="E577" s="17"/>
      <c r="F577" s="17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3.5" customHeight="1">
      <c r="A578" s="18"/>
      <c r="B578" s="19"/>
      <c r="C578" s="20"/>
      <c r="D578" s="20"/>
      <c r="E578" s="17"/>
      <c r="F578" s="17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3.5" customHeight="1">
      <c r="A579" s="18"/>
      <c r="B579" s="19"/>
      <c r="C579" s="20"/>
      <c r="D579" s="20"/>
      <c r="E579" s="17"/>
      <c r="F579" s="17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3.5" customHeight="1">
      <c r="A580" s="18"/>
      <c r="B580" s="19"/>
      <c r="C580" s="20"/>
      <c r="D580" s="20"/>
      <c r="E580" s="17"/>
      <c r="F580" s="17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3.5" customHeight="1">
      <c r="A581" s="18"/>
      <c r="B581" s="19"/>
      <c r="C581" s="20"/>
      <c r="D581" s="20"/>
      <c r="E581" s="17"/>
      <c r="F581" s="17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3.5" customHeight="1">
      <c r="A582" s="18"/>
      <c r="B582" s="19"/>
      <c r="C582" s="20"/>
      <c r="D582" s="20"/>
      <c r="E582" s="17"/>
      <c r="F582" s="17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3.5" customHeight="1">
      <c r="A583" s="18"/>
      <c r="B583" s="19"/>
      <c r="C583" s="20"/>
      <c r="D583" s="20"/>
      <c r="E583" s="17"/>
      <c r="F583" s="17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3.5" customHeight="1">
      <c r="A584" s="18"/>
      <c r="B584" s="19"/>
      <c r="C584" s="20"/>
      <c r="D584" s="20"/>
      <c r="E584" s="17"/>
      <c r="F584" s="17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3.5" customHeight="1">
      <c r="A585" s="18"/>
      <c r="B585" s="19"/>
      <c r="C585" s="20"/>
      <c r="D585" s="20"/>
      <c r="E585" s="17"/>
      <c r="F585" s="17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3.5" customHeight="1">
      <c r="A586" s="18"/>
      <c r="B586" s="19"/>
      <c r="C586" s="20"/>
      <c r="D586" s="20"/>
      <c r="E586" s="17"/>
      <c r="F586" s="17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3.5" customHeight="1">
      <c r="A587" s="18"/>
      <c r="B587" s="19"/>
      <c r="C587" s="20"/>
      <c r="D587" s="20"/>
      <c r="E587" s="17"/>
      <c r="F587" s="17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3.5" customHeight="1">
      <c r="A588" s="18"/>
      <c r="B588" s="19"/>
      <c r="C588" s="20"/>
      <c r="D588" s="20"/>
      <c r="E588" s="17"/>
      <c r="F588" s="17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3.5" customHeight="1">
      <c r="A589" s="18"/>
      <c r="B589" s="19"/>
      <c r="C589" s="20"/>
      <c r="D589" s="20"/>
      <c r="E589" s="17"/>
      <c r="F589" s="17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3.5" customHeight="1">
      <c r="A590" s="18"/>
      <c r="B590" s="19"/>
      <c r="C590" s="20"/>
      <c r="D590" s="20"/>
      <c r="E590" s="17"/>
      <c r="F590" s="17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3.5" customHeight="1">
      <c r="A591" s="18"/>
      <c r="B591" s="19"/>
      <c r="C591" s="20"/>
      <c r="D591" s="20"/>
      <c r="E591" s="17"/>
      <c r="F591" s="17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3.5" customHeight="1">
      <c r="A592" s="18"/>
      <c r="B592" s="19"/>
      <c r="C592" s="20"/>
      <c r="D592" s="20"/>
      <c r="E592" s="17"/>
      <c r="F592" s="17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3.5" customHeight="1">
      <c r="A593" s="18"/>
      <c r="B593" s="19"/>
      <c r="C593" s="20"/>
      <c r="D593" s="20"/>
      <c r="E593" s="17"/>
      <c r="F593" s="17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3.5" customHeight="1">
      <c r="A594" s="18"/>
      <c r="B594" s="19"/>
      <c r="C594" s="20"/>
      <c r="D594" s="20"/>
      <c r="E594" s="17"/>
      <c r="F594" s="17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3.5" customHeight="1">
      <c r="A595" s="18"/>
      <c r="B595" s="19"/>
      <c r="C595" s="20"/>
      <c r="D595" s="20"/>
      <c r="E595" s="17"/>
      <c r="F595" s="17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3.5" customHeight="1">
      <c r="A596" s="18"/>
      <c r="B596" s="19"/>
      <c r="C596" s="20"/>
      <c r="D596" s="20"/>
      <c r="E596" s="17"/>
      <c r="F596" s="17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3.5" customHeight="1">
      <c r="A597" s="18"/>
      <c r="B597" s="19"/>
      <c r="C597" s="20"/>
      <c r="D597" s="20"/>
      <c r="E597" s="17"/>
      <c r="F597" s="17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3.5" customHeight="1">
      <c r="A598" s="18"/>
      <c r="B598" s="19"/>
      <c r="C598" s="20"/>
      <c r="D598" s="20"/>
      <c r="E598" s="17"/>
      <c r="F598" s="17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3.5" customHeight="1">
      <c r="A599" s="18"/>
      <c r="B599" s="19"/>
      <c r="C599" s="20"/>
      <c r="D599" s="20"/>
      <c r="E599" s="17"/>
      <c r="F599" s="17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3.5" customHeight="1">
      <c r="A600" s="18"/>
      <c r="B600" s="19"/>
      <c r="C600" s="20"/>
      <c r="D600" s="20"/>
      <c r="E600" s="17"/>
      <c r="F600" s="17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3.5" customHeight="1">
      <c r="A601" s="18"/>
      <c r="B601" s="19"/>
      <c r="C601" s="20"/>
      <c r="D601" s="20"/>
      <c r="E601" s="17"/>
      <c r="F601" s="17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3.5" customHeight="1">
      <c r="A602" s="18"/>
      <c r="B602" s="19"/>
      <c r="C602" s="20"/>
      <c r="D602" s="20"/>
      <c r="E602" s="17"/>
      <c r="F602" s="17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3.5" customHeight="1">
      <c r="A603" s="18"/>
      <c r="B603" s="19"/>
      <c r="C603" s="20"/>
      <c r="D603" s="20"/>
      <c r="E603" s="17"/>
      <c r="F603" s="17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3.5" customHeight="1">
      <c r="A604" s="18"/>
      <c r="B604" s="19"/>
      <c r="C604" s="20"/>
      <c r="D604" s="20"/>
      <c r="E604" s="17"/>
      <c r="F604" s="17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3.5" customHeight="1">
      <c r="A605" s="18"/>
      <c r="B605" s="19"/>
      <c r="C605" s="20"/>
      <c r="D605" s="20"/>
      <c r="E605" s="17"/>
      <c r="F605" s="17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3.5" customHeight="1">
      <c r="A606" s="18"/>
      <c r="B606" s="19"/>
      <c r="C606" s="20"/>
      <c r="D606" s="20"/>
      <c r="E606" s="17"/>
      <c r="F606" s="17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3.5" customHeight="1">
      <c r="A607" s="18"/>
      <c r="B607" s="19"/>
      <c r="C607" s="20"/>
      <c r="D607" s="20"/>
      <c r="E607" s="17"/>
      <c r="F607" s="17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3.5" customHeight="1">
      <c r="A608" s="18"/>
      <c r="B608" s="19"/>
      <c r="C608" s="20"/>
      <c r="D608" s="20"/>
      <c r="E608" s="17"/>
      <c r="F608" s="17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3.5" customHeight="1">
      <c r="A609" s="18"/>
      <c r="B609" s="19"/>
      <c r="C609" s="20"/>
      <c r="D609" s="20"/>
      <c r="E609" s="17"/>
      <c r="F609" s="17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3.5" customHeight="1">
      <c r="A610" s="18"/>
      <c r="B610" s="19"/>
      <c r="C610" s="20"/>
      <c r="D610" s="20"/>
      <c r="E610" s="17"/>
      <c r="F610" s="17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3.5" customHeight="1">
      <c r="A611" s="18"/>
      <c r="B611" s="19"/>
      <c r="C611" s="20"/>
      <c r="D611" s="20"/>
      <c r="E611" s="17"/>
      <c r="F611" s="17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3.5" customHeight="1">
      <c r="A612" s="18"/>
      <c r="B612" s="19"/>
      <c r="C612" s="20"/>
      <c r="D612" s="20"/>
      <c r="E612" s="17"/>
      <c r="F612" s="17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3.5" customHeight="1">
      <c r="A613" s="18"/>
      <c r="B613" s="19"/>
      <c r="C613" s="20"/>
      <c r="D613" s="20"/>
      <c r="E613" s="17"/>
      <c r="F613" s="17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3.5" customHeight="1">
      <c r="A614" s="18"/>
      <c r="B614" s="19"/>
      <c r="C614" s="20"/>
      <c r="D614" s="20"/>
      <c r="E614" s="17"/>
      <c r="F614" s="17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3.5" customHeight="1">
      <c r="A615" s="18"/>
      <c r="B615" s="19"/>
      <c r="C615" s="20"/>
      <c r="D615" s="20"/>
      <c r="E615" s="17"/>
      <c r="F615" s="17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3.5" customHeight="1">
      <c r="A616" s="18"/>
      <c r="B616" s="19"/>
      <c r="C616" s="20"/>
      <c r="D616" s="20"/>
      <c r="E616" s="17"/>
      <c r="F616" s="17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3.5" customHeight="1">
      <c r="A617" s="18"/>
      <c r="B617" s="19"/>
      <c r="C617" s="20"/>
      <c r="D617" s="20"/>
      <c r="E617" s="17"/>
      <c r="F617" s="17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3.5" customHeight="1">
      <c r="A618" s="18"/>
      <c r="B618" s="19"/>
      <c r="C618" s="20"/>
      <c r="D618" s="20"/>
      <c r="E618" s="17"/>
      <c r="F618" s="17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3.5" customHeight="1">
      <c r="A619" s="18"/>
      <c r="B619" s="19"/>
      <c r="C619" s="20"/>
      <c r="D619" s="20"/>
      <c r="E619" s="17"/>
      <c r="F619" s="17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3.5" customHeight="1">
      <c r="A620" s="18"/>
      <c r="B620" s="19"/>
      <c r="C620" s="20"/>
      <c r="D620" s="20"/>
      <c r="E620" s="17"/>
      <c r="F620" s="17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3.5" customHeight="1">
      <c r="A621" s="18"/>
      <c r="B621" s="19"/>
      <c r="C621" s="20"/>
      <c r="D621" s="20"/>
      <c r="E621" s="17"/>
      <c r="F621" s="17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3.5" customHeight="1">
      <c r="A622" s="18"/>
      <c r="B622" s="19"/>
      <c r="C622" s="20"/>
      <c r="D622" s="20"/>
      <c r="E622" s="17"/>
      <c r="F622" s="17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3.5" customHeight="1">
      <c r="A623" s="18"/>
      <c r="B623" s="19"/>
      <c r="C623" s="20"/>
      <c r="D623" s="20"/>
      <c r="E623" s="17"/>
      <c r="F623" s="17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3.5" customHeight="1">
      <c r="A624" s="18"/>
      <c r="B624" s="19"/>
      <c r="C624" s="20"/>
      <c r="D624" s="20"/>
      <c r="E624" s="17"/>
      <c r="F624" s="17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3.5" customHeight="1">
      <c r="A625" s="18"/>
      <c r="B625" s="19"/>
      <c r="C625" s="20"/>
      <c r="D625" s="20"/>
      <c r="E625" s="17"/>
      <c r="F625" s="17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3.5" customHeight="1">
      <c r="A626" s="18"/>
      <c r="B626" s="19"/>
      <c r="C626" s="20"/>
      <c r="D626" s="20"/>
      <c r="E626" s="17"/>
      <c r="F626" s="17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3.5" customHeight="1">
      <c r="A627" s="18"/>
      <c r="B627" s="19"/>
      <c r="C627" s="20"/>
      <c r="D627" s="20"/>
      <c r="E627" s="17"/>
      <c r="F627" s="17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3.5" customHeight="1">
      <c r="A628" s="18"/>
      <c r="B628" s="19"/>
      <c r="C628" s="20"/>
      <c r="D628" s="20"/>
      <c r="E628" s="17"/>
      <c r="F628" s="17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3.5" customHeight="1">
      <c r="A629" s="18"/>
      <c r="B629" s="19"/>
      <c r="C629" s="20"/>
      <c r="D629" s="20"/>
      <c r="E629" s="17"/>
      <c r="F629" s="17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3.5" customHeight="1">
      <c r="A630" s="18"/>
      <c r="B630" s="19"/>
      <c r="C630" s="20"/>
      <c r="D630" s="20"/>
      <c r="E630" s="17"/>
      <c r="F630" s="17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3.5" customHeight="1">
      <c r="A631" s="18"/>
      <c r="B631" s="19"/>
      <c r="C631" s="20"/>
      <c r="D631" s="20"/>
      <c r="E631" s="17"/>
      <c r="F631" s="17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3.5" customHeight="1">
      <c r="A632" s="18"/>
      <c r="B632" s="19"/>
      <c r="C632" s="20"/>
      <c r="D632" s="20"/>
      <c r="E632" s="17"/>
      <c r="F632" s="17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3.5" customHeight="1">
      <c r="A633" s="18"/>
      <c r="B633" s="19"/>
      <c r="C633" s="20"/>
      <c r="D633" s="20"/>
      <c r="E633" s="17"/>
      <c r="F633" s="17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3.5" customHeight="1">
      <c r="A634" s="18"/>
      <c r="B634" s="19"/>
      <c r="C634" s="20"/>
      <c r="D634" s="20"/>
      <c r="E634" s="17"/>
      <c r="F634" s="17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3.5" customHeight="1">
      <c r="A635" s="18"/>
      <c r="B635" s="19"/>
      <c r="C635" s="20"/>
      <c r="D635" s="20"/>
      <c r="E635" s="17"/>
      <c r="F635" s="17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3.5" customHeight="1">
      <c r="A636" s="18"/>
      <c r="B636" s="19"/>
      <c r="C636" s="20"/>
      <c r="D636" s="20"/>
      <c r="E636" s="17"/>
      <c r="F636" s="17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3.5" customHeight="1">
      <c r="A637" s="18"/>
      <c r="B637" s="19"/>
      <c r="C637" s="20"/>
      <c r="D637" s="20"/>
      <c r="E637" s="17"/>
      <c r="F637" s="17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3.5" customHeight="1">
      <c r="A638" s="18"/>
      <c r="B638" s="19"/>
      <c r="C638" s="20"/>
      <c r="D638" s="20"/>
      <c r="E638" s="17"/>
      <c r="F638" s="17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3.5" customHeight="1">
      <c r="A639" s="18"/>
      <c r="B639" s="19"/>
      <c r="C639" s="20"/>
      <c r="D639" s="20"/>
      <c r="E639" s="17"/>
      <c r="F639" s="17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3.5" customHeight="1">
      <c r="A640" s="18"/>
      <c r="B640" s="19"/>
      <c r="C640" s="20"/>
      <c r="D640" s="20"/>
      <c r="E640" s="17"/>
      <c r="F640" s="17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3.5" customHeight="1">
      <c r="A641" s="18"/>
      <c r="B641" s="19"/>
      <c r="C641" s="20"/>
      <c r="D641" s="20"/>
      <c r="E641" s="17"/>
      <c r="F641" s="17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3.5" customHeight="1">
      <c r="A642" s="18"/>
      <c r="B642" s="19"/>
      <c r="C642" s="20"/>
      <c r="D642" s="20"/>
      <c r="E642" s="17"/>
      <c r="F642" s="17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3.5" customHeight="1">
      <c r="A643" s="18"/>
      <c r="B643" s="19"/>
      <c r="C643" s="20"/>
      <c r="D643" s="20"/>
      <c r="E643" s="17"/>
      <c r="F643" s="17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3.5" customHeight="1">
      <c r="A644" s="18"/>
      <c r="B644" s="19"/>
      <c r="C644" s="20"/>
      <c r="D644" s="20"/>
      <c r="E644" s="17"/>
      <c r="F644" s="17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3.5" customHeight="1">
      <c r="A645" s="18"/>
      <c r="B645" s="19"/>
      <c r="C645" s="20"/>
      <c r="D645" s="20"/>
      <c r="E645" s="17"/>
      <c r="F645" s="17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3.5" customHeight="1">
      <c r="A646" s="18"/>
      <c r="B646" s="19"/>
      <c r="C646" s="20"/>
      <c r="D646" s="20"/>
      <c r="E646" s="17"/>
      <c r="F646" s="17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3.5" customHeight="1">
      <c r="A647" s="18"/>
      <c r="B647" s="19"/>
      <c r="C647" s="20"/>
      <c r="D647" s="20"/>
      <c r="E647" s="17"/>
      <c r="F647" s="17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3.5" customHeight="1">
      <c r="A648" s="18"/>
      <c r="B648" s="19"/>
      <c r="C648" s="20"/>
      <c r="D648" s="20"/>
      <c r="E648" s="17"/>
      <c r="F648" s="17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3.5" customHeight="1">
      <c r="A649" s="18"/>
      <c r="B649" s="19"/>
      <c r="C649" s="20"/>
      <c r="D649" s="20"/>
      <c r="E649" s="17"/>
      <c r="F649" s="17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3.5" customHeight="1">
      <c r="A650" s="18"/>
      <c r="B650" s="19"/>
      <c r="C650" s="20"/>
      <c r="D650" s="20"/>
      <c r="E650" s="17"/>
      <c r="F650" s="17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3.5" customHeight="1">
      <c r="A651" s="18"/>
      <c r="B651" s="19"/>
      <c r="C651" s="20"/>
      <c r="D651" s="20"/>
      <c r="E651" s="17"/>
      <c r="F651" s="17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3.5" customHeight="1">
      <c r="A652" s="18"/>
      <c r="B652" s="19"/>
      <c r="C652" s="20"/>
      <c r="D652" s="20"/>
      <c r="E652" s="17"/>
      <c r="F652" s="17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3.5" customHeight="1">
      <c r="A653" s="18"/>
      <c r="B653" s="19"/>
      <c r="C653" s="20"/>
      <c r="D653" s="20"/>
      <c r="E653" s="17"/>
      <c r="F653" s="17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3.5" customHeight="1">
      <c r="A654" s="18"/>
      <c r="B654" s="19"/>
      <c r="C654" s="20"/>
      <c r="D654" s="20"/>
      <c r="E654" s="17"/>
      <c r="F654" s="17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3.5" customHeight="1">
      <c r="A655" s="18"/>
      <c r="B655" s="19"/>
      <c r="C655" s="20"/>
      <c r="D655" s="20"/>
      <c r="E655" s="17"/>
      <c r="F655" s="17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3.5" customHeight="1">
      <c r="A656" s="18"/>
      <c r="B656" s="19"/>
      <c r="C656" s="20"/>
      <c r="D656" s="20"/>
      <c r="E656" s="17"/>
      <c r="F656" s="17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3.5" customHeight="1">
      <c r="A657" s="18"/>
      <c r="B657" s="19"/>
      <c r="C657" s="20"/>
      <c r="D657" s="20"/>
      <c r="E657" s="17"/>
      <c r="F657" s="17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3.5" customHeight="1">
      <c r="A658" s="18"/>
      <c r="B658" s="19"/>
      <c r="C658" s="20"/>
      <c r="D658" s="20"/>
      <c r="E658" s="17"/>
      <c r="F658" s="17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3.5" customHeight="1">
      <c r="A659" s="18"/>
      <c r="B659" s="19"/>
      <c r="C659" s="20"/>
      <c r="D659" s="20"/>
      <c r="E659" s="17"/>
      <c r="F659" s="17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3.5" customHeight="1">
      <c r="A660" s="18"/>
      <c r="B660" s="19"/>
      <c r="C660" s="20"/>
      <c r="D660" s="20"/>
      <c r="E660" s="17"/>
      <c r="F660" s="17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3.5" customHeight="1">
      <c r="A661" s="18"/>
      <c r="B661" s="19"/>
      <c r="C661" s="20"/>
      <c r="D661" s="20"/>
      <c r="E661" s="17"/>
      <c r="F661" s="17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3.5" customHeight="1">
      <c r="A662" s="18"/>
      <c r="B662" s="19"/>
      <c r="C662" s="20"/>
      <c r="D662" s="20"/>
      <c r="E662" s="17"/>
      <c r="F662" s="17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3.5" customHeight="1">
      <c r="A663" s="18"/>
      <c r="B663" s="19"/>
      <c r="C663" s="20"/>
      <c r="D663" s="20"/>
      <c r="E663" s="17"/>
      <c r="F663" s="17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3.5" customHeight="1">
      <c r="A664" s="18"/>
      <c r="B664" s="19"/>
      <c r="C664" s="20"/>
      <c r="D664" s="20"/>
      <c r="E664" s="17"/>
      <c r="F664" s="17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3.5" customHeight="1">
      <c r="A665" s="18"/>
      <c r="B665" s="19"/>
      <c r="C665" s="20"/>
      <c r="D665" s="20"/>
      <c r="E665" s="17"/>
      <c r="F665" s="17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3.5" customHeight="1">
      <c r="A666" s="18"/>
      <c r="B666" s="19"/>
      <c r="C666" s="20"/>
      <c r="D666" s="20"/>
      <c r="E666" s="17"/>
      <c r="F666" s="17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3.5" customHeight="1">
      <c r="A667" s="18"/>
      <c r="B667" s="19"/>
      <c r="C667" s="20"/>
      <c r="D667" s="20"/>
      <c r="E667" s="17"/>
      <c r="F667" s="17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3.5" customHeight="1">
      <c r="A668" s="18"/>
      <c r="B668" s="19"/>
      <c r="C668" s="20"/>
      <c r="D668" s="20"/>
      <c r="E668" s="17"/>
      <c r="F668" s="17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3.5" customHeight="1">
      <c r="A669" s="18"/>
      <c r="B669" s="19"/>
      <c r="C669" s="20"/>
      <c r="D669" s="20"/>
      <c r="E669" s="17"/>
      <c r="F669" s="17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3.5" customHeight="1">
      <c r="A670" s="18"/>
      <c r="B670" s="19"/>
      <c r="C670" s="20"/>
      <c r="D670" s="20"/>
      <c r="E670" s="17"/>
      <c r="F670" s="17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3.5" customHeight="1">
      <c r="A671" s="18"/>
      <c r="B671" s="19"/>
      <c r="C671" s="20"/>
      <c r="D671" s="20"/>
      <c r="E671" s="17"/>
      <c r="F671" s="17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3.5" customHeight="1">
      <c r="A672" s="18"/>
      <c r="B672" s="19"/>
      <c r="C672" s="20"/>
      <c r="D672" s="20"/>
      <c r="E672" s="17"/>
      <c r="F672" s="17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3.5" customHeight="1">
      <c r="A673" s="18"/>
      <c r="B673" s="19"/>
      <c r="C673" s="20"/>
      <c r="D673" s="20"/>
      <c r="E673" s="17"/>
      <c r="F673" s="17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3.5" customHeight="1">
      <c r="A674" s="18"/>
      <c r="B674" s="19"/>
      <c r="C674" s="20"/>
      <c r="D674" s="20"/>
      <c r="E674" s="17"/>
      <c r="F674" s="17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3.5" customHeight="1">
      <c r="A675" s="18"/>
      <c r="B675" s="19"/>
      <c r="C675" s="20"/>
      <c r="D675" s="20"/>
      <c r="E675" s="17"/>
      <c r="F675" s="17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3.5" customHeight="1">
      <c r="A676" s="18"/>
      <c r="B676" s="19"/>
      <c r="C676" s="20"/>
      <c r="D676" s="20"/>
      <c r="E676" s="17"/>
      <c r="F676" s="17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3.5" customHeight="1">
      <c r="A677" s="18"/>
      <c r="B677" s="19"/>
      <c r="C677" s="20"/>
      <c r="D677" s="20"/>
      <c r="E677" s="17"/>
      <c r="F677" s="17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3.5" customHeight="1">
      <c r="A678" s="18"/>
      <c r="B678" s="19"/>
      <c r="C678" s="20"/>
      <c r="D678" s="20"/>
      <c r="E678" s="17"/>
      <c r="F678" s="17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3.5" customHeight="1">
      <c r="A679" s="18"/>
      <c r="B679" s="19"/>
      <c r="C679" s="20"/>
      <c r="D679" s="20"/>
      <c r="E679" s="17"/>
      <c r="F679" s="17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3.5" customHeight="1">
      <c r="A680" s="18"/>
      <c r="B680" s="19"/>
      <c r="C680" s="20"/>
      <c r="D680" s="20"/>
      <c r="E680" s="17"/>
      <c r="F680" s="17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3.5" customHeight="1">
      <c r="A681" s="18"/>
      <c r="B681" s="19"/>
      <c r="C681" s="20"/>
      <c r="D681" s="20"/>
      <c r="E681" s="17"/>
      <c r="F681" s="17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3.5" customHeight="1">
      <c r="A682" s="18"/>
      <c r="B682" s="19"/>
      <c r="C682" s="20"/>
      <c r="D682" s="20"/>
      <c r="E682" s="17"/>
      <c r="F682" s="17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3.5" customHeight="1">
      <c r="A683" s="18"/>
      <c r="B683" s="19"/>
      <c r="C683" s="20"/>
      <c r="D683" s="20"/>
      <c r="E683" s="17"/>
      <c r="F683" s="17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3.5" customHeight="1">
      <c r="A684" s="18"/>
      <c r="B684" s="19"/>
      <c r="C684" s="20"/>
      <c r="D684" s="20"/>
      <c r="E684" s="17"/>
      <c r="F684" s="17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3.5" customHeight="1">
      <c r="A685" s="18"/>
      <c r="B685" s="19"/>
      <c r="C685" s="20"/>
      <c r="D685" s="20"/>
      <c r="E685" s="17"/>
      <c r="F685" s="17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3.5" customHeight="1">
      <c r="A686" s="18"/>
      <c r="B686" s="19"/>
      <c r="C686" s="20"/>
      <c r="D686" s="20"/>
      <c r="E686" s="17"/>
      <c r="F686" s="17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3.5" customHeight="1">
      <c r="A687" s="18"/>
      <c r="B687" s="19"/>
      <c r="C687" s="20"/>
      <c r="D687" s="20"/>
      <c r="E687" s="17"/>
      <c r="F687" s="17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3.5" customHeight="1">
      <c r="A688" s="18"/>
      <c r="B688" s="19"/>
      <c r="C688" s="20"/>
      <c r="D688" s="20"/>
      <c r="E688" s="17"/>
      <c r="F688" s="17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3.5" customHeight="1">
      <c r="A689" s="18"/>
      <c r="B689" s="19"/>
      <c r="C689" s="20"/>
      <c r="D689" s="20"/>
      <c r="E689" s="17"/>
      <c r="F689" s="17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3.5" customHeight="1">
      <c r="A690" s="18"/>
      <c r="B690" s="19"/>
      <c r="C690" s="20"/>
      <c r="D690" s="20"/>
      <c r="E690" s="17"/>
      <c r="F690" s="17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3.5" customHeight="1">
      <c r="A691" s="18"/>
      <c r="B691" s="19"/>
      <c r="C691" s="20"/>
      <c r="D691" s="20"/>
      <c r="E691" s="17"/>
      <c r="F691" s="17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3.5" customHeight="1">
      <c r="A692" s="18"/>
      <c r="B692" s="19"/>
      <c r="C692" s="20"/>
      <c r="D692" s="20"/>
      <c r="E692" s="17"/>
      <c r="F692" s="17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3.5" customHeight="1">
      <c r="A693" s="18"/>
      <c r="B693" s="19"/>
      <c r="C693" s="20"/>
      <c r="D693" s="20"/>
      <c r="E693" s="17"/>
      <c r="F693" s="17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3.5" customHeight="1">
      <c r="A694" s="18"/>
      <c r="B694" s="19"/>
      <c r="C694" s="20"/>
      <c r="D694" s="20"/>
      <c r="E694" s="17"/>
      <c r="F694" s="17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3.5" customHeight="1">
      <c r="A695" s="18"/>
      <c r="B695" s="19"/>
      <c r="C695" s="20"/>
      <c r="D695" s="20"/>
      <c r="E695" s="17"/>
      <c r="F695" s="17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3.5" customHeight="1">
      <c r="A696" s="18"/>
      <c r="B696" s="19"/>
      <c r="C696" s="20"/>
      <c r="D696" s="20"/>
      <c r="E696" s="17"/>
      <c r="F696" s="17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3.5" customHeight="1">
      <c r="A697" s="18"/>
      <c r="B697" s="19"/>
      <c r="C697" s="20"/>
      <c r="D697" s="20"/>
      <c r="E697" s="17"/>
      <c r="F697" s="17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3.5" customHeight="1">
      <c r="A698" s="18"/>
      <c r="B698" s="19"/>
      <c r="C698" s="20"/>
      <c r="D698" s="20"/>
      <c r="E698" s="17"/>
      <c r="F698" s="17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3.5" customHeight="1">
      <c r="A699" s="18"/>
      <c r="B699" s="19"/>
      <c r="C699" s="20"/>
      <c r="D699" s="20"/>
      <c r="E699" s="17"/>
      <c r="F699" s="17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3.5" customHeight="1">
      <c r="A700" s="18"/>
      <c r="B700" s="19"/>
      <c r="C700" s="20"/>
      <c r="D700" s="20"/>
      <c r="E700" s="17"/>
      <c r="F700" s="17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3.5" customHeight="1">
      <c r="A701" s="18"/>
      <c r="B701" s="19"/>
      <c r="C701" s="20"/>
      <c r="D701" s="20"/>
      <c r="E701" s="17"/>
      <c r="F701" s="17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3.5" customHeight="1">
      <c r="A702" s="18"/>
      <c r="B702" s="19"/>
      <c r="C702" s="20"/>
      <c r="D702" s="20"/>
      <c r="E702" s="17"/>
      <c r="F702" s="17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3.5" customHeight="1">
      <c r="A703" s="18"/>
      <c r="B703" s="19"/>
      <c r="C703" s="20"/>
      <c r="D703" s="20"/>
      <c r="E703" s="17"/>
      <c r="F703" s="17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3.5" customHeight="1">
      <c r="A704" s="18"/>
      <c r="B704" s="19"/>
      <c r="C704" s="20"/>
      <c r="D704" s="20"/>
      <c r="E704" s="17"/>
      <c r="F704" s="17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3.5" customHeight="1">
      <c r="A705" s="18"/>
      <c r="B705" s="19"/>
      <c r="C705" s="20"/>
      <c r="D705" s="20"/>
      <c r="E705" s="17"/>
      <c r="F705" s="17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3.5" customHeight="1">
      <c r="A706" s="18"/>
      <c r="B706" s="19"/>
      <c r="C706" s="20"/>
      <c r="D706" s="20"/>
      <c r="E706" s="17"/>
      <c r="F706" s="17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3.5" customHeight="1">
      <c r="A707" s="18"/>
      <c r="B707" s="19"/>
      <c r="C707" s="20"/>
      <c r="D707" s="20"/>
      <c r="E707" s="17"/>
      <c r="F707" s="17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3.5" customHeight="1">
      <c r="A708" s="18"/>
      <c r="B708" s="19"/>
      <c r="C708" s="20"/>
      <c r="D708" s="20"/>
      <c r="E708" s="17"/>
      <c r="F708" s="17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3.5" customHeight="1">
      <c r="A709" s="18"/>
      <c r="B709" s="19"/>
      <c r="C709" s="20"/>
      <c r="D709" s="20"/>
      <c r="E709" s="17"/>
      <c r="F709" s="17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3.5" customHeight="1">
      <c r="A710" s="18"/>
      <c r="B710" s="19"/>
      <c r="C710" s="20"/>
      <c r="D710" s="20"/>
      <c r="E710" s="17"/>
      <c r="F710" s="17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3.5" customHeight="1">
      <c r="A711" s="18"/>
      <c r="B711" s="19"/>
      <c r="C711" s="20"/>
      <c r="D711" s="20"/>
      <c r="E711" s="17"/>
      <c r="F711" s="17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3.5" customHeight="1">
      <c r="A712" s="18"/>
      <c r="B712" s="19"/>
      <c r="C712" s="20"/>
      <c r="D712" s="20"/>
      <c r="E712" s="17"/>
      <c r="F712" s="17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3.5" customHeight="1">
      <c r="A713" s="18"/>
      <c r="B713" s="19"/>
      <c r="C713" s="20"/>
      <c r="D713" s="20"/>
      <c r="E713" s="17"/>
      <c r="F713" s="17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3.5" customHeight="1">
      <c r="A714" s="18"/>
      <c r="B714" s="19"/>
      <c r="C714" s="20"/>
      <c r="D714" s="20"/>
      <c r="E714" s="17"/>
      <c r="F714" s="17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3.5" customHeight="1">
      <c r="A715" s="18"/>
      <c r="B715" s="19"/>
      <c r="C715" s="20"/>
      <c r="D715" s="20"/>
      <c r="E715" s="17"/>
      <c r="F715" s="17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3.5" customHeight="1">
      <c r="A716" s="18"/>
      <c r="B716" s="19"/>
      <c r="C716" s="20"/>
      <c r="D716" s="20"/>
      <c r="E716" s="17"/>
      <c r="F716" s="17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3.5" customHeight="1">
      <c r="A717" s="18"/>
      <c r="B717" s="19"/>
      <c r="C717" s="20"/>
      <c r="D717" s="20"/>
      <c r="E717" s="17"/>
      <c r="F717" s="17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3.5" customHeight="1">
      <c r="A718" s="18"/>
      <c r="B718" s="19"/>
      <c r="C718" s="20"/>
      <c r="D718" s="20"/>
      <c r="E718" s="17"/>
      <c r="F718" s="17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3.5" customHeight="1">
      <c r="A719" s="18"/>
      <c r="B719" s="19"/>
      <c r="C719" s="20"/>
      <c r="D719" s="20"/>
      <c r="E719" s="17"/>
      <c r="F719" s="17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3.5" customHeight="1">
      <c r="A720" s="18"/>
      <c r="B720" s="19"/>
      <c r="C720" s="20"/>
      <c r="D720" s="20"/>
      <c r="E720" s="17"/>
      <c r="F720" s="17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3.5" customHeight="1">
      <c r="A721" s="18"/>
      <c r="B721" s="19"/>
      <c r="C721" s="20"/>
      <c r="D721" s="20"/>
      <c r="E721" s="17"/>
      <c r="F721" s="17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3.5" customHeight="1">
      <c r="A722" s="18"/>
      <c r="B722" s="19"/>
      <c r="C722" s="20"/>
      <c r="D722" s="20"/>
      <c r="E722" s="17"/>
      <c r="F722" s="17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3.5" customHeight="1">
      <c r="A723" s="18"/>
      <c r="B723" s="19"/>
      <c r="C723" s="20"/>
      <c r="D723" s="20"/>
      <c r="E723" s="17"/>
      <c r="F723" s="17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3.5" customHeight="1">
      <c r="A724" s="18"/>
      <c r="B724" s="19"/>
      <c r="C724" s="20"/>
      <c r="D724" s="20"/>
      <c r="E724" s="17"/>
      <c r="F724" s="17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3.5" customHeight="1">
      <c r="A725" s="18"/>
      <c r="B725" s="19"/>
      <c r="C725" s="20"/>
      <c r="D725" s="20"/>
      <c r="E725" s="17"/>
      <c r="F725" s="17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3.5" customHeight="1">
      <c r="A726" s="18"/>
      <c r="B726" s="19"/>
      <c r="C726" s="20"/>
      <c r="D726" s="20"/>
      <c r="E726" s="17"/>
      <c r="F726" s="17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3.5" customHeight="1">
      <c r="A727" s="18"/>
      <c r="B727" s="19"/>
      <c r="C727" s="20"/>
      <c r="D727" s="20"/>
      <c r="E727" s="17"/>
      <c r="F727" s="17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3.5" customHeight="1">
      <c r="A728" s="18"/>
      <c r="B728" s="19"/>
      <c r="C728" s="20"/>
      <c r="D728" s="20"/>
      <c r="E728" s="17"/>
      <c r="F728" s="17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3.5" customHeight="1">
      <c r="A729" s="18"/>
      <c r="B729" s="19"/>
      <c r="C729" s="20"/>
      <c r="D729" s="20"/>
      <c r="E729" s="17"/>
      <c r="F729" s="17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3.5" customHeight="1">
      <c r="A730" s="18"/>
      <c r="B730" s="19"/>
      <c r="C730" s="20"/>
      <c r="D730" s="20"/>
      <c r="E730" s="17"/>
      <c r="F730" s="17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3.5" customHeight="1">
      <c r="A731" s="18"/>
      <c r="B731" s="19"/>
      <c r="C731" s="20"/>
      <c r="D731" s="20"/>
      <c r="E731" s="17"/>
      <c r="F731" s="17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3.5" customHeight="1">
      <c r="A732" s="18"/>
      <c r="B732" s="19"/>
      <c r="C732" s="20"/>
      <c r="D732" s="20"/>
      <c r="E732" s="17"/>
      <c r="F732" s="17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3.5" customHeight="1">
      <c r="A733" s="18"/>
      <c r="B733" s="19"/>
      <c r="C733" s="20"/>
      <c r="D733" s="20"/>
      <c r="E733" s="17"/>
      <c r="F733" s="17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3.5" customHeight="1">
      <c r="A734" s="18"/>
      <c r="B734" s="19"/>
      <c r="C734" s="20"/>
      <c r="D734" s="20"/>
      <c r="E734" s="17"/>
      <c r="F734" s="17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3.5" customHeight="1">
      <c r="A735" s="18"/>
      <c r="B735" s="19"/>
      <c r="C735" s="20"/>
      <c r="D735" s="20"/>
      <c r="E735" s="17"/>
      <c r="F735" s="17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3.5" customHeight="1">
      <c r="A736" s="18"/>
      <c r="B736" s="19"/>
      <c r="C736" s="20"/>
      <c r="D736" s="20"/>
      <c r="E736" s="17"/>
      <c r="F736" s="17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3.5" customHeight="1">
      <c r="A737" s="18"/>
      <c r="B737" s="19"/>
      <c r="C737" s="20"/>
      <c r="D737" s="20"/>
      <c r="E737" s="17"/>
      <c r="F737" s="17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3.5" customHeight="1">
      <c r="A738" s="18"/>
      <c r="B738" s="19"/>
      <c r="C738" s="20"/>
      <c r="D738" s="20"/>
      <c r="E738" s="17"/>
      <c r="F738" s="17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3.5" customHeight="1">
      <c r="A739" s="18"/>
      <c r="B739" s="19"/>
      <c r="C739" s="20"/>
      <c r="D739" s="20"/>
      <c r="E739" s="17"/>
      <c r="F739" s="17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3.5" customHeight="1">
      <c r="A740" s="18"/>
      <c r="B740" s="19"/>
      <c r="C740" s="20"/>
      <c r="D740" s="20"/>
      <c r="E740" s="17"/>
      <c r="F740" s="17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3.5" customHeight="1">
      <c r="A741" s="18"/>
      <c r="B741" s="19"/>
      <c r="C741" s="20"/>
      <c r="D741" s="20"/>
      <c r="E741" s="17"/>
      <c r="F741" s="17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3.5" customHeight="1">
      <c r="A742" s="18"/>
      <c r="B742" s="19"/>
      <c r="C742" s="20"/>
      <c r="D742" s="20"/>
      <c r="E742" s="17"/>
      <c r="F742" s="17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3.5" customHeight="1">
      <c r="A743" s="18"/>
      <c r="B743" s="19"/>
      <c r="C743" s="20"/>
      <c r="D743" s="20"/>
      <c r="E743" s="17"/>
      <c r="F743" s="17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3.5" customHeight="1">
      <c r="A744" s="18"/>
      <c r="B744" s="19"/>
      <c r="C744" s="20"/>
      <c r="D744" s="20"/>
      <c r="E744" s="17"/>
      <c r="F744" s="17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3.5" customHeight="1">
      <c r="A745" s="18"/>
      <c r="B745" s="19"/>
      <c r="C745" s="20"/>
      <c r="D745" s="20"/>
      <c r="E745" s="17"/>
      <c r="F745" s="17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3.5" customHeight="1">
      <c r="A746" s="18"/>
      <c r="B746" s="19"/>
      <c r="C746" s="20"/>
      <c r="D746" s="20"/>
      <c r="E746" s="17"/>
      <c r="F746" s="17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3.5" customHeight="1">
      <c r="A747" s="18"/>
      <c r="B747" s="19"/>
      <c r="C747" s="20"/>
      <c r="D747" s="20"/>
      <c r="E747" s="17"/>
      <c r="F747" s="17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3.5" customHeight="1">
      <c r="A748" s="18"/>
      <c r="B748" s="19"/>
      <c r="C748" s="20"/>
      <c r="D748" s="20"/>
      <c r="E748" s="17"/>
      <c r="F748" s="17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3.5" customHeight="1">
      <c r="A749" s="18"/>
      <c r="B749" s="19"/>
      <c r="C749" s="20"/>
      <c r="D749" s="20"/>
      <c r="E749" s="17"/>
      <c r="F749" s="17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3.5" customHeight="1">
      <c r="A750" s="18"/>
      <c r="B750" s="19"/>
      <c r="C750" s="20"/>
      <c r="D750" s="20"/>
      <c r="E750" s="17"/>
      <c r="F750" s="17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3.5" customHeight="1">
      <c r="A751" s="18"/>
      <c r="B751" s="19"/>
      <c r="C751" s="20"/>
      <c r="D751" s="20"/>
      <c r="E751" s="17"/>
      <c r="F751" s="17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3.5" customHeight="1">
      <c r="A752" s="18"/>
      <c r="B752" s="19"/>
      <c r="C752" s="20"/>
      <c r="D752" s="20"/>
      <c r="E752" s="17"/>
      <c r="F752" s="17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3.5" customHeight="1">
      <c r="A753" s="18"/>
      <c r="B753" s="19"/>
      <c r="C753" s="20"/>
      <c r="D753" s="20"/>
      <c r="E753" s="17"/>
      <c r="F753" s="17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3.5" customHeight="1">
      <c r="A754" s="18"/>
      <c r="B754" s="19"/>
      <c r="C754" s="20"/>
      <c r="D754" s="20"/>
      <c r="E754" s="17"/>
      <c r="F754" s="17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3.5" customHeight="1">
      <c r="A755" s="18"/>
      <c r="B755" s="19"/>
      <c r="C755" s="20"/>
      <c r="D755" s="20"/>
      <c r="E755" s="17"/>
      <c r="F755" s="17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3.5" customHeight="1">
      <c r="A756" s="18"/>
      <c r="B756" s="19"/>
      <c r="C756" s="20"/>
      <c r="D756" s="20"/>
      <c r="E756" s="17"/>
      <c r="F756" s="17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3.5" customHeight="1">
      <c r="A757" s="18"/>
      <c r="B757" s="19"/>
      <c r="C757" s="20"/>
      <c r="D757" s="20"/>
      <c r="E757" s="17"/>
      <c r="F757" s="17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3.5" customHeight="1">
      <c r="A758" s="18"/>
      <c r="B758" s="19"/>
      <c r="C758" s="20"/>
      <c r="D758" s="20"/>
      <c r="E758" s="17"/>
      <c r="F758" s="17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3.5" customHeight="1">
      <c r="A759" s="18"/>
      <c r="B759" s="19"/>
      <c r="C759" s="20"/>
      <c r="D759" s="20"/>
      <c r="E759" s="17"/>
      <c r="F759" s="17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3.5" customHeight="1">
      <c r="A760" s="18"/>
      <c r="B760" s="19"/>
      <c r="C760" s="20"/>
      <c r="D760" s="20"/>
      <c r="E760" s="17"/>
      <c r="F760" s="17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3.5" customHeight="1">
      <c r="A761" s="18"/>
      <c r="B761" s="19"/>
      <c r="C761" s="20"/>
      <c r="D761" s="20"/>
      <c r="E761" s="17"/>
      <c r="F761" s="17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3.5" customHeight="1">
      <c r="A762" s="18"/>
      <c r="B762" s="19"/>
      <c r="C762" s="20"/>
      <c r="D762" s="20"/>
      <c r="E762" s="17"/>
      <c r="F762" s="17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3.5" customHeight="1">
      <c r="A763" s="18"/>
      <c r="B763" s="19"/>
      <c r="C763" s="20"/>
      <c r="D763" s="20"/>
      <c r="E763" s="17"/>
      <c r="F763" s="17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3.5" customHeight="1">
      <c r="A764" s="18"/>
      <c r="B764" s="19"/>
      <c r="C764" s="20"/>
      <c r="D764" s="20"/>
      <c r="E764" s="17"/>
      <c r="F764" s="17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3.5" customHeight="1">
      <c r="A765" s="18"/>
      <c r="B765" s="19"/>
      <c r="C765" s="20"/>
      <c r="D765" s="20"/>
      <c r="E765" s="17"/>
      <c r="F765" s="17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3.5" customHeight="1">
      <c r="A766" s="18"/>
      <c r="B766" s="19"/>
      <c r="C766" s="20"/>
      <c r="D766" s="20"/>
      <c r="E766" s="17"/>
      <c r="F766" s="17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3.5" customHeight="1">
      <c r="A767" s="18"/>
      <c r="B767" s="19"/>
      <c r="C767" s="20"/>
      <c r="D767" s="20"/>
      <c r="E767" s="17"/>
      <c r="F767" s="17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3.5" customHeight="1">
      <c r="A768" s="18"/>
      <c r="B768" s="19"/>
      <c r="C768" s="20"/>
      <c r="D768" s="20"/>
      <c r="E768" s="17"/>
      <c r="F768" s="17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3.5" customHeight="1">
      <c r="A769" s="18"/>
      <c r="B769" s="19"/>
      <c r="C769" s="20"/>
      <c r="D769" s="20"/>
      <c r="E769" s="17"/>
      <c r="F769" s="17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3.5" customHeight="1">
      <c r="A770" s="18"/>
      <c r="B770" s="19"/>
      <c r="C770" s="20"/>
      <c r="D770" s="20"/>
      <c r="E770" s="17"/>
      <c r="F770" s="17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3.5" customHeight="1">
      <c r="A771" s="18"/>
      <c r="B771" s="19"/>
      <c r="C771" s="20"/>
      <c r="D771" s="20"/>
      <c r="E771" s="17"/>
      <c r="F771" s="17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3.5" customHeight="1">
      <c r="A772" s="18"/>
      <c r="B772" s="19"/>
      <c r="C772" s="20"/>
      <c r="D772" s="20"/>
      <c r="E772" s="17"/>
      <c r="F772" s="17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3.5" customHeight="1">
      <c r="A773" s="18"/>
      <c r="B773" s="19"/>
      <c r="C773" s="20"/>
      <c r="D773" s="20"/>
      <c r="E773" s="17"/>
      <c r="F773" s="17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3.5" customHeight="1">
      <c r="A774" s="18"/>
      <c r="B774" s="19"/>
      <c r="C774" s="20"/>
      <c r="D774" s="20"/>
      <c r="E774" s="17"/>
      <c r="F774" s="17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3.5" customHeight="1">
      <c r="A775" s="18"/>
      <c r="B775" s="19"/>
      <c r="C775" s="20"/>
      <c r="D775" s="20"/>
      <c r="E775" s="17"/>
      <c r="F775" s="17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3.5" customHeight="1">
      <c r="A776" s="18"/>
      <c r="B776" s="19"/>
      <c r="C776" s="20"/>
      <c r="D776" s="20"/>
      <c r="E776" s="17"/>
      <c r="F776" s="17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3.5" customHeight="1">
      <c r="A777" s="18"/>
      <c r="B777" s="19"/>
      <c r="C777" s="20"/>
      <c r="D777" s="20"/>
      <c r="E777" s="17"/>
      <c r="F777" s="17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3.5" customHeight="1">
      <c r="A778" s="18"/>
      <c r="B778" s="19"/>
      <c r="C778" s="20"/>
      <c r="D778" s="20"/>
      <c r="E778" s="17"/>
      <c r="F778" s="17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3.5" customHeight="1">
      <c r="A779" s="18"/>
      <c r="B779" s="19"/>
      <c r="C779" s="20"/>
      <c r="D779" s="20"/>
      <c r="E779" s="17"/>
      <c r="F779" s="17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3.5" customHeight="1">
      <c r="A780" s="18"/>
      <c r="B780" s="19"/>
      <c r="C780" s="20"/>
      <c r="D780" s="20"/>
      <c r="E780" s="17"/>
      <c r="F780" s="17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3.5" customHeight="1">
      <c r="A781" s="18"/>
      <c r="B781" s="19"/>
      <c r="C781" s="20"/>
      <c r="D781" s="20"/>
      <c r="E781" s="17"/>
      <c r="F781" s="17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3.5" customHeight="1">
      <c r="A782" s="18"/>
      <c r="B782" s="19"/>
      <c r="C782" s="20"/>
      <c r="D782" s="20"/>
      <c r="E782" s="17"/>
      <c r="F782" s="17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3.5" customHeight="1">
      <c r="A783" s="18"/>
      <c r="B783" s="19"/>
      <c r="C783" s="20"/>
      <c r="D783" s="20"/>
      <c r="E783" s="17"/>
      <c r="F783" s="17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3.5" customHeight="1">
      <c r="A784" s="18"/>
      <c r="B784" s="19"/>
      <c r="C784" s="20"/>
      <c r="D784" s="20"/>
      <c r="E784" s="17"/>
      <c r="F784" s="17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3.5" customHeight="1">
      <c r="A785" s="18"/>
      <c r="B785" s="19"/>
      <c r="C785" s="20"/>
      <c r="D785" s="20"/>
      <c r="E785" s="17"/>
      <c r="F785" s="17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3.5" customHeight="1">
      <c r="A786" s="18"/>
      <c r="B786" s="19"/>
      <c r="C786" s="20"/>
      <c r="D786" s="20"/>
      <c r="E786" s="17"/>
      <c r="F786" s="17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3.5" customHeight="1">
      <c r="A787" s="18"/>
      <c r="B787" s="19"/>
      <c r="C787" s="20"/>
      <c r="D787" s="20"/>
      <c r="E787" s="17"/>
      <c r="F787" s="17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3.5" customHeight="1">
      <c r="A788" s="18"/>
      <c r="B788" s="19"/>
      <c r="C788" s="20"/>
      <c r="D788" s="20"/>
      <c r="E788" s="17"/>
      <c r="F788" s="17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3.5" customHeight="1">
      <c r="A789" s="18"/>
      <c r="B789" s="19"/>
      <c r="C789" s="20"/>
      <c r="D789" s="20"/>
      <c r="E789" s="17"/>
      <c r="F789" s="17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3.5" customHeight="1">
      <c r="A790" s="18"/>
      <c r="B790" s="19"/>
      <c r="C790" s="20"/>
      <c r="D790" s="20"/>
      <c r="E790" s="17"/>
      <c r="F790" s="17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3.5" customHeight="1">
      <c r="A791" s="18"/>
      <c r="B791" s="19"/>
      <c r="C791" s="20"/>
      <c r="D791" s="20"/>
      <c r="E791" s="17"/>
      <c r="F791" s="17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3.5" customHeight="1">
      <c r="A792" s="18"/>
      <c r="B792" s="19"/>
      <c r="C792" s="20"/>
      <c r="D792" s="20"/>
      <c r="E792" s="17"/>
      <c r="F792" s="17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3.5" customHeight="1">
      <c r="A793" s="18"/>
      <c r="B793" s="19"/>
      <c r="C793" s="20"/>
      <c r="D793" s="20"/>
      <c r="E793" s="17"/>
      <c r="F793" s="17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3.5" customHeight="1">
      <c r="A794" s="18"/>
      <c r="B794" s="19"/>
      <c r="C794" s="20"/>
      <c r="D794" s="20"/>
      <c r="E794" s="17"/>
      <c r="F794" s="17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3.5" customHeight="1">
      <c r="A795" s="18"/>
      <c r="B795" s="19"/>
      <c r="C795" s="20"/>
      <c r="D795" s="20"/>
      <c r="E795" s="17"/>
      <c r="F795" s="17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3.5" customHeight="1">
      <c r="A796" s="18"/>
      <c r="B796" s="19"/>
      <c r="C796" s="20"/>
      <c r="D796" s="20"/>
      <c r="E796" s="17"/>
      <c r="F796" s="17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3.5" customHeight="1">
      <c r="A797" s="18"/>
      <c r="B797" s="19"/>
      <c r="C797" s="20"/>
      <c r="D797" s="20"/>
      <c r="E797" s="17"/>
      <c r="F797" s="17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3.5" customHeight="1">
      <c r="A798" s="18"/>
      <c r="B798" s="19"/>
      <c r="C798" s="20"/>
      <c r="D798" s="20"/>
      <c r="E798" s="17"/>
      <c r="F798" s="17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3.5" customHeight="1">
      <c r="A799" s="18"/>
      <c r="B799" s="19"/>
      <c r="C799" s="20"/>
      <c r="D799" s="20"/>
      <c r="E799" s="17"/>
      <c r="F799" s="17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3.5" customHeight="1">
      <c r="A800" s="18"/>
      <c r="B800" s="19"/>
      <c r="C800" s="20"/>
      <c r="D800" s="20"/>
      <c r="E800" s="17"/>
      <c r="F800" s="17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3.5" customHeight="1">
      <c r="A801" s="18"/>
      <c r="B801" s="19"/>
      <c r="C801" s="20"/>
      <c r="D801" s="20"/>
      <c r="E801" s="17"/>
      <c r="F801" s="17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3.5" customHeight="1">
      <c r="A802" s="18"/>
      <c r="B802" s="19"/>
      <c r="C802" s="20"/>
      <c r="D802" s="20"/>
      <c r="E802" s="17"/>
      <c r="F802" s="17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3.5" customHeight="1">
      <c r="A803" s="18"/>
      <c r="B803" s="19"/>
      <c r="C803" s="20"/>
      <c r="D803" s="20"/>
      <c r="E803" s="17"/>
      <c r="F803" s="17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3.5" customHeight="1">
      <c r="A804" s="18"/>
      <c r="B804" s="19"/>
      <c r="C804" s="20"/>
      <c r="D804" s="20"/>
      <c r="E804" s="17"/>
      <c r="F804" s="17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3.5" customHeight="1">
      <c r="A805" s="18"/>
      <c r="B805" s="19"/>
      <c r="C805" s="20"/>
      <c r="D805" s="20"/>
      <c r="E805" s="17"/>
      <c r="F805" s="17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3.5" customHeight="1">
      <c r="A806" s="18"/>
      <c r="B806" s="19"/>
      <c r="C806" s="20"/>
      <c r="D806" s="20"/>
      <c r="E806" s="17"/>
      <c r="F806" s="17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3.5" customHeight="1">
      <c r="A807" s="18"/>
      <c r="B807" s="19"/>
      <c r="C807" s="20"/>
      <c r="D807" s="20"/>
      <c r="E807" s="17"/>
      <c r="F807" s="17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3.5" customHeight="1">
      <c r="A808" s="18"/>
      <c r="B808" s="19"/>
      <c r="C808" s="20"/>
      <c r="D808" s="20"/>
      <c r="E808" s="17"/>
      <c r="F808" s="17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3.5" customHeight="1">
      <c r="A809" s="18"/>
      <c r="B809" s="19"/>
      <c r="C809" s="20"/>
      <c r="D809" s="20"/>
      <c r="E809" s="17"/>
      <c r="F809" s="17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3.5" customHeight="1">
      <c r="A810" s="18"/>
      <c r="B810" s="19"/>
      <c r="C810" s="20"/>
      <c r="D810" s="20"/>
      <c r="E810" s="17"/>
      <c r="F810" s="17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3.5" customHeight="1">
      <c r="A811" s="18"/>
      <c r="B811" s="19"/>
      <c r="C811" s="20"/>
      <c r="D811" s="20"/>
      <c r="E811" s="17"/>
      <c r="F811" s="17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3.5" customHeight="1">
      <c r="A812" s="18"/>
      <c r="B812" s="19"/>
      <c r="C812" s="20"/>
      <c r="D812" s="20"/>
      <c r="E812" s="17"/>
      <c r="F812" s="17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3.5" customHeight="1">
      <c r="A813" s="18"/>
      <c r="B813" s="19"/>
      <c r="C813" s="20"/>
      <c r="D813" s="20"/>
      <c r="E813" s="17"/>
      <c r="F813" s="17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3.5" customHeight="1">
      <c r="A814" s="18"/>
      <c r="B814" s="19"/>
      <c r="C814" s="20"/>
      <c r="D814" s="20"/>
      <c r="E814" s="17"/>
      <c r="F814" s="17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3.5" customHeight="1">
      <c r="A815" s="18"/>
      <c r="B815" s="19"/>
      <c r="C815" s="20"/>
      <c r="D815" s="20"/>
      <c r="E815" s="17"/>
      <c r="F815" s="17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3.5" customHeight="1">
      <c r="A816" s="18"/>
      <c r="B816" s="19"/>
      <c r="C816" s="20"/>
      <c r="D816" s="20"/>
      <c r="E816" s="17"/>
      <c r="F816" s="17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3.5" customHeight="1">
      <c r="A817" s="18"/>
      <c r="B817" s="19"/>
      <c r="C817" s="20"/>
      <c r="D817" s="20"/>
      <c r="E817" s="17"/>
      <c r="F817" s="17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3.5" customHeight="1">
      <c r="A818" s="18"/>
      <c r="B818" s="19"/>
      <c r="C818" s="20"/>
      <c r="D818" s="20"/>
      <c r="E818" s="17"/>
      <c r="F818" s="17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3.5" customHeight="1">
      <c r="A819" s="18"/>
      <c r="B819" s="19"/>
      <c r="C819" s="20"/>
      <c r="D819" s="20"/>
      <c r="E819" s="17"/>
      <c r="F819" s="17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3.5" customHeight="1">
      <c r="A820" s="18"/>
      <c r="B820" s="19"/>
      <c r="C820" s="20"/>
      <c r="D820" s="20"/>
      <c r="E820" s="17"/>
      <c r="F820" s="17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3.5" customHeight="1">
      <c r="A821" s="18"/>
      <c r="B821" s="19"/>
      <c r="C821" s="20"/>
      <c r="D821" s="20"/>
      <c r="E821" s="17"/>
      <c r="F821" s="17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3.5" customHeight="1">
      <c r="A822" s="18"/>
      <c r="B822" s="19"/>
      <c r="C822" s="20"/>
      <c r="D822" s="20"/>
      <c r="E822" s="17"/>
      <c r="F822" s="17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3.5" customHeight="1">
      <c r="A823" s="18"/>
      <c r="B823" s="19"/>
      <c r="C823" s="20"/>
      <c r="D823" s="20"/>
      <c r="E823" s="17"/>
      <c r="F823" s="17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3.5" customHeight="1">
      <c r="A824" s="18"/>
      <c r="B824" s="19"/>
      <c r="C824" s="20"/>
      <c r="D824" s="20"/>
      <c r="E824" s="17"/>
      <c r="F824" s="17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3.5" customHeight="1">
      <c r="A825" s="18"/>
      <c r="B825" s="19"/>
      <c r="C825" s="20"/>
      <c r="D825" s="20"/>
      <c r="E825" s="17"/>
      <c r="F825" s="17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3.5" customHeight="1">
      <c r="A826" s="18"/>
      <c r="B826" s="19"/>
      <c r="C826" s="20"/>
      <c r="D826" s="20"/>
      <c r="E826" s="17"/>
      <c r="F826" s="17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3.5" customHeight="1">
      <c r="A827" s="18"/>
      <c r="B827" s="19"/>
      <c r="C827" s="20"/>
      <c r="D827" s="20"/>
      <c r="E827" s="17"/>
      <c r="F827" s="17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3.5" customHeight="1">
      <c r="A828" s="18"/>
      <c r="B828" s="19"/>
      <c r="C828" s="20"/>
      <c r="D828" s="20"/>
      <c r="E828" s="17"/>
      <c r="F828" s="17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3.5" customHeight="1">
      <c r="A829" s="18"/>
      <c r="B829" s="19"/>
      <c r="C829" s="20"/>
      <c r="D829" s="20"/>
      <c r="E829" s="17"/>
      <c r="F829" s="17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3.5" customHeight="1">
      <c r="A830" s="18"/>
      <c r="B830" s="19"/>
      <c r="C830" s="20"/>
      <c r="D830" s="20"/>
      <c r="E830" s="17"/>
      <c r="F830" s="17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3.5" customHeight="1">
      <c r="A831" s="18"/>
      <c r="B831" s="19"/>
      <c r="C831" s="20"/>
      <c r="D831" s="20"/>
      <c r="E831" s="17"/>
      <c r="F831" s="17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3.5" customHeight="1">
      <c r="A832" s="18"/>
      <c r="B832" s="19"/>
      <c r="C832" s="20"/>
      <c r="D832" s="20"/>
      <c r="E832" s="17"/>
      <c r="F832" s="17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3.5" customHeight="1">
      <c r="A833" s="18"/>
      <c r="B833" s="19"/>
      <c r="C833" s="20"/>
      <c r="D833" s="20"/>
      <c r="E833" s="17"/>
      <c r="F833" s="17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3.5" customHeight="1">
      <c r="A834" s="18"/>
      <c r="B834" s="19"/>
      <c r="C834" s="20"/>
      <c r="D834" s="20"/>
      <c r="E834" s="17"/>
      <c r="F834" s="17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3.5" customHeight="1">
      <c r="A835" s="18"/>
      <c r="B835" s="19"/>
      <c r="C835" s="20"/>
      <c r="D835" s="20"/>
      <c r="E835" s="17"/>
      <c r="F835" s="17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3.5" customHeight="1">
      <c r="A836" s="18"/>
      <c r="B836" s="19"/>
      <c r="C836" s="20"/>
      <c r="D836" s="20"/>
      <c r="E836" s="17"/>
      <c r="F836" s="17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3.5" customHeight="1">
      <c r="A837" s="18"/>
      <c r="B837" s="19"/>
      <c r="C837" s="20"/>
      <c r="D837" s="20"/>
      <c r="E837" s="17"/>
      <c r="F837" s="17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3.5" customHeight="1">
      <c r="A838" s="18"/>
      <c r="B838" s="19"/>
      <c r="C838" s="20"/>
      <c r="D838" s="20"/>
      <c r="E838" s="17"/>
      <c r="F838" s="17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3.5" customHeight="1">
      <c r="A839" s="18"/>
      <c r="B839" s="19"/>
      <c r="C839" s="20"/>
      <c r="D839" s="20"/>
      <c r="E839" s="17"/>
      <c r="F839" s="17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3.5" customHeight="1">
      <c r="A840" s="18"/>
      <c r="B840" s="19"/>
      <c r="C840" s="20"/>
      <c r="D840" s="20"/>
      <c r="E840" s="17"/>
      <c r="F840" s="17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3.5" customHeight="1">
      <c r="A841" s="18"/>
      <c r="B841" s="19"/>
      <c r="C841" s="20"/>
      <c r="D841" s="20"/>
      <c r="E841" s="17"/>
      <c r="F841" s="17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3.5" customHeight="1">
      <c r="A842" s="18"/>
      <c r="B842" s="19"/>
      <c r="C842" s="20"/>
      <c r="D842" s="20"/>
      <c r="E842" s="17"/>
      <c r="F842" s="17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3.5" customHeight="1">
      <c r="A843" s="18"/>
      <c r="B843" s="19"/>
      <c r="C843" s="20"/>
      <c r="D843" s="20"/>
      <c r="E843" s="17"/>
      <c r="F843" s="17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3.5" customHeight="1">
      <c r="A844" s="18"/>
      <c r="B844" s="19"/>
      <c r="C844" s="20"/>
      <c r="D844" s="20"/>
      <c r="E844" s="17"/>
      <c r="F844" s="17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3.5" customHeight="1">
      <c r="A845" s="18"/>
      <c r="B845" s="19"/>
      <c r="C845" s="20"/>
      <c r="D845" s="20"/>
      <c r="E845" s="17"/>
      <c r="F845" s="17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3.5" customHeight="1">
      <c r="A846" s="18"/>
      <c r="B846" s="19"/>
      <c r="C846" s="20"/>
      <c r="D846" s="20"/>
      <c r="E846" s="17"/>
      <c r="F846" s="17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3.5" customHeight="1">
      <c r="A847" s="18"/>
      <c r="B847" s="19"/>
      <c r="C847" s="20"/>
      <c r="D847" s="20"/>
      <c r="E847" s="17"/>
      <c r="F847" s="17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3.5" customHeight="1">
      <c r="A848" s="18"/>
      <c r="B848" s="19"/>
      <c r="C848" s="20"/>
      <c r="D848" s="20"/>
      <c r="E848" s="17"/>
      <c r="F848" s="17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3.5" customHeight="1">
      <c r="A849" s="18"/>
      <c r="B849" s="19"/>
      <c r="C849" s="20"/>
      <c r="D849" s="20"/>
      <c r="E849" s="17"/>
      <c r="F849" s="17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3.5" customHeight="1">
      <c r="A850" s="18"/>
      <c r="B850" s="19"/>
      <c r="C850" s="20"/>
      <c r="D850" s="20"/>
      <c r="E850" s="17"/>
      <c r="F850" s="17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3.5" customHeight="1">
      <c r="A851" s="18"/>
      <c r="B851" s="19"/>
      <c r="C851" s="20"/>
      <c r="D851" s="20"/>
      <c r="E851" s="17"/>
      <c r="F851" s="17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3.5" customHeight="1">
      <c r="A852" s="18"/>
      <c r="B852" s="19"/>
      <c r="C852" s="20"/>
      <c r="D852" s="20"/>
      <c r="E852" s="17"/>
      <c r="F852" s="17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3.5" customHeight="1">
      <c r="A853" s="18"/>
      <c r="B853" s="19"/>
      <c r="C853" s="20"/>
      <c r="D853" s="20"/>
      <c r="E853" s="17"/>
      <c r="F853" s="17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3.5" customHeight="1">
      <c r="A854" s="18"/>
      <c r="B854" s="19"/>
      <c r="C854" s="20"/>
      <c r="D854" s="20"/>
      <c r="E854" s="17"/>
      <c r="F854" s="17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3.5" customHeight="1">
      <c r="A855" s="18"/>
      <c r="B855" s="19"/>
      <c r="C855" s="20"/>
      <c r="D855" s="20"/>
      <c r="E855" s="17"/>
      <c r="F855" s="17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3.5" customHeight="1">
      <c r="A856" s="18"/>
      <c r="B856" s="19"/>
      <c r="C856" s="20"/>
      <c r="D856" s="20"/>
      <c r="E856" s="17"/>
      <c r="F856" s="17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3.5" customHeight="1">
      <c r="A857" s="18"/>
      <c r="B857" s="19"/>
      <c r="C857" s="20"/>
      <c r="D857" s="20"/>
      <c r="E857" s="17"/>
      <c r="F857" s="17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3.5" customHeight="1">
      <c r="A858" s="18"/>
      <c r="B858" s="19"/>
      <c r="C858" s="20"/>
      <c r="D858" s="20"/>
      <c r="E858" s="17"/>
      <c r="F858" s="17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3.5" customHeight="1">
      <c r="A859" s="18"/>
      <c r="B859" s="19"/>
      <c r="C859" s="20"/>
      <c r="D859" s="20"/>
      <c r="E859" s="17"/>
      <c r="F859" s="17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3.5" customHeight="1">
      <c r="A860" s="18"/>
      <c r="B860" s="19"/>
      <c r="C860" s="20"/>
      <c r="D860" s="20"/>
      <c r="E860" s="17"/>
      <c r="F860" s="17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3.5" customHeight="1">
      <c r="A861" s="18"/>
      <c r="B861" s="19"/>
      <c r="C861" s="20"/>
      <c r="D861" s="20"/>
      <c r="E861" s="17"/>
      <c r="F861" s="17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3.5" customHeight="1">
      <c r="A862" s="18"/>
      <c r="B862" s="19"/>
      <c r="C862" s="20"/>
      <c r="D862" s="20"/>
      <c r="E862" s="17"/>
      <c r="F862" s="17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3.5" customHeight="1">
      <c r="A863" s="18"/>
      <c r="B863" s="19"/>
      <c r="C863" s="20"/>
      <c r="D863" s="20"/>
      <c r="E863" s="17"/>
      <c r="F863" s="17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3.5" customHeight="1">
      <c r="A864" s="18"/>
      <c r="B864" s="19"/>
      <c r="C864" s="20"/>
      <c r="D864" s="20"/>
      <c r="E864" s="17"/>
      <c r="F864" s="17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3.5" customHeight="1">
      <c r="A865" s="18"/>
      <c r="B865" s="19"/>
      <c r="C865" s="20"/>
      <c r="D865" s="20"/>
      <c r="E865" s="17"/>
      <c r="F865" s="17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3.5" customHeight="1">
      <c r="A866" s="18"/>
      <c r="B866" s="19"/>
      <c r="C866" s="20"/>
      <c r="D866" s="20"/>
      <c r="E866" s="17"/>
      <c r="F866" s="17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3.5" customHeight="1">
      <c r="A867" s="18"/>
      <c r="B867" s="19"/>
      <c r="C867" s="20"/>
      <c r="D867" s="20"/>
      <c r="E867" s="17"/>
      <c r="F867" s="17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3.5" customHeight="1">
      <c r="A868" s="18"/>
      <c r="B868" s="19"/>
      <c r="C868" s="20"/>
      <c r="D868" s="20"/>
      <c r="E868" s="17"/>
      <c r="F868" s="17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3.5" customHeight="1">
      <c r="A869" s="18"/>
      <c r="B869" s="19"/>
      <c r="C869" s="20"/>
      <c r="D869" s="20"/>
      <c r="E869" s="17"/>
      <c r="F869" s="17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3.5" customHeight="1">
      <c r="A870" s="18"/>
      <c r="B870" s="19"/>
      <c r="C870" s="20"/>
      <c r="D870" s="20"/>
      <c r="E870" s="17"/>
      <c r="F870" s="17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3.5" customHeight="1">
      <c r="A871" s="18"/>
      <c r="B871" s="19"/>
      <c r="C871" s="20"/>
      <c r="D871" s="20"/>
      <c r="E871" s="17"/>
      <c r="F871" s="17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3.5" customHeight="1">
      <c r="A872" s="18"/>
      <c r="B872" s="19"/>
      <c r="C872" s="20"/>
      <c r="D872" s="20"/>
      <c r="E872" s="17"/>
      <c r="F872" s="17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3.5" customHeight="1">
      <c r="A873" s="18"/>
      <c r="B873" s="19"/>
      <c r="C873" s="20"/>
      <c r="D873" s="20"/>
      <c r="E873" s="17"/>
      <c r="F873" s="17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3.5" customHeight="1">
      <c r="A874" s="18"/>
      <c r="B874" s="19"/>
      <c r="C874" s="20"/>
      <c r="D874" s="20"/>
      <c r="E874" s="17"/>
      <c r="F874" s="17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3.5" customHeight="1">
      <c r="A875" s="18"/>
      <c r="B875" s="19"/>
      <c r="C875" s="20"/>
      <c r="D875" s="20"/>
      <c r="E875" s="17"/>
      <c r="F875" s="17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3.5" customHeight="1">
      <c r="A876" s="18"/>
      <c r="B876" s="19"/>
      <c r="C876" s="20"/>
      <c r="D876" s="20"/>
      <c r="E876" s="17"/>
      <c r="F876" s="17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3.5" customHeight="1">
      <c r="A877" s="18"/>
      <c r="B877" s="19"/>
      <c r="C877" s="20"/>
      <c r="D877" s="20"/>
      <c r="E877" s="17"/>
      <c r="F877" s="17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3.5" customHeight="1">
      <c r="A878" s="18"/>
      <c r="B878" s="19"/>
      <c r="C878" s="20"/>
      <c r="D878" s="20"/>
      <c r="E878" s="17"/>
      <c r="F878" s="17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3.5" customHeight="1">
      <c r="A879" s="18"/>
      <c r="B879" s="19"/>
      <c r="C879" s="20"/>
      <c r="D879" s="20"/>
      <c r="E879" s="17"/>
      <c r="F879" s="17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3.5" customHeight="1">
      <c r="A880" s="18"/>
      <c r="B880" s="19"/>
      <c r="C880" s="20"/>
      <c r="D880" s="20"/>
      <c r="E880" s="17"/>
      <c r="F880" s="17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3.5" customHeight="1">
      <c r="A881" s="18"/>
      <c r="B881" s="19"/>
      <c r="C881" s="20"/>
      <c r="D881" s="20"/>
      <c r="E881" s="17"/>
      <c r="F881" s="17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3.5" customHeight="1">
      <c r="A882" s="18"/>
      <c r="B882" s="19"/>
      <c r="C882" s="20"/>
      <c r="D882" s="20"/>
      <c r="E882" s="17"/>
      <c r="F882" s="17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3.5" customHeight="1">
      <c r="A883" s="18"/>
      <c r="B883" s="19"/>
      <c r="C883" s="20"/>
      <c r="D883" s="20"/>
      <c r="E883" s="17"/>
      <c r="F883" s="17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3.5" customHeight="1">
      <c r="A884" s="18"/>
      <c r="B884" s="19"/>
      <c r="C884" s="20"/>
      <c r="D884" s="20"/>
      <c r="E884" s="17"/>
      <c r="F884" s="17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3.5" customHeight="1">
      <c r="A885" s="18"/>
      <c r="B885" s="19"/>
      <c r="C885" s="20"/>
      <c r="D885" s="20"/>
      <c r="E885" s="17"/>
      <c r="F885" s="17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3.5" customHeight="1">
      <c r="A886" s="18"/>
      <c r="B886" s="19"/>
      <c r="C886" s="20"/>
      <c r="D886" s="20"/>
      <c r="E886" s="17"/>
      <c r="F886" s="17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3.5" customHeight="1">
      <c r="A887" s="18"/>
      <c r="B887" s="19"/>
      <c r="C887" s="20"/>
      <c r="D887" s="20"/>
      <c r="E887" s="17"/>
      <c r="F887" s="17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3.5" customHeight="1">
      <c r="A888" s="18"/>
      <c r="B888" s="19"/>
      <c r="C888" s="20"/>
      <c r="D888" s="20"/>
      <c r="E888" s="17"/>
      <c r="F888" s="17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3.5" customHeight="1">
      <c r="A889" s="18"/>
      <c r="B889" s="19"/>
      <c r="C889" s="20"/>
      <c r="D889" s="20"/>
      <c r="E889" s="17"/>
      <c r="F889" s="17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3.5" customHeight="1">
      <c r="A890" s="18"/>
      <c r="B890" s="19"/>
      <c r="C890" s="20"/>
      <c r="D890" s="20"/>
      <c r="E890" s="17"/>
      <c r="F890" s="17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3.5" customHeight="1">
      <c r="A891" s="18"/>
      <c r="B891" s="19"/>
      <c r="C891" s="20"/>
      <c r="D891" s="20"/>
      <c r="E891" s="17"/>
      <c r="F891" s="17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3.5" customHeight="1">
      <c r="A892" s="18"/>
      <c r="B892" s="19"/>
      <c r="C892" s="20"/>
      <c r="D892" s="20"/>
      <c r="E892" s="17"/>
      <c r="F892" s="17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3.5" customHeight="1">
      <c r="A893" s="18"/>
      <c r="B893" s="19"/>
      <c r="C893" s="20"/>
      <c r="D893" s="20"/>
      <c r="E893" s="17"/>
      <c r="F893" s="17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3.5" customHeight="1">
      <c r="A894" s="18"/>
      <c r="B894" s="19"/>
      <c r="C894" s="20"/>
      <c r="D894" s="20"/>
      <c r="E894" s="17"/>
      <c r="F894" s="17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3.5" customHeight="1">
      <c r="A895" s="18"/>
      <c r="B895" s="19"/>
      <c r="C895" s="20"/>
      <c r="D895" s="20"/>
      <c r="E895" s="17"/>
      <c r="F895" s="17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3.5" customHeight="1">
      <c r="A896" s="18"/>
      <c r="B896" s="19"/>
      <c r="C896" s="20"/>
      <c r="D896" s="20"/>
      <c r="E896" s="17"/>
      <c r="F896" s="17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3.5" customHeight="1">
      <c r="A897" s="18"/>
      <c r="B897" s="19"/>
      <c r="C897" s="20"/>
      <c r="D897" s="20"/>
      <c r="E897" s="17"/>
      <c r="F897" s="17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3.5" customHeight="1">
      <c r="A898" s="18"/>
      <c r="B898" s="19"/>
      <c r="C898" s="20"/>
      <c r="D898" s="20"/>
      <c r="E898" s="17"/>
      <c r="F898" s="17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3.5" customHeight="1">
      <c r="A899" s="18"/>
      <c r="B899" s="19"/>
      <c r="C899" s="20"/>
      <c r="D899" s="20"/>
      <c r="E899" s="17"/>
      <c r="F899" s="17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3.5" customHeight="1">
      <c r="A900" s="18"/>
      <c r="B900" s="19"/>
      <c r="C900" s="20"/>
      <c r="D900" s="20"/>
      <c r="E900" s="17"/>
      <c r="F900" s="17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3.5" customHeight="1">
      <c r="A901" s="18"/>
      <c r="B901" s="19"/>
      <c r="C901" s="20"/>
      <c r="D901" s="20"/>
      <c r="E901" s="17"/>
      <c r="F901" s="17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3.5" customHeight="1">
      <c r="A902" s="18"/>
      <c r="B902" s="19"/>
      <c r="C902" s="20"/>
      <c r="D902" s="20"/>
      <c r="E902" s="17"/>
      <c r="F902" s="17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3.5" customHeight="1">
      <c r="A903" s="18"/>
      <c r="B903" s="19"/>
      <c r="C903" s="20"/>
      <c r="D903" s="20"/>
      <c r="E903" s="17"/>
      <c r="F903" s="17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3.5" customHeight="1">
      <c r="A904" s="18"/>
      <c r="B904" s="19"/>
      <c r="C904" s="20"/>
      <c r="D904" s="20"/>
      <c r="E904" s="17"/>
      <c r="F904" s="17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3.5" customHeight="1">
      <c r="A905" s="18"/>
      <c r="B905" s="19"/>
      <c r="C905" s="20"/>
      <c r="D905" s="20"/>
      <c r="E905" s="17"/>
      <c r="F905" s="17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3.5" customHeight="1">
      <c r="A906" s="18"/>
      <c r="B906" s="19"/>
      <c r="C906" s="20"/>
      <c r="D906" s="20"/>
      <c r="E906" s="17"/>
      <c r="F906" s="17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3.5" customHeight="1">
      <c r="A907" s="18"/>
      <c r="B907" s="19"/>
      <c r="C907" s="20"/>
      <c r="D907" s="20"/>
      <c r="E907" s="17"/>
      <c r="F907" s="17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3.5" customHeight="1">
      <c r="A908" s="18"/>
      <c r="B908" s="19"/>
      <c r="C908" s="20"/>
      <c r="D908" s="20"/>
      <c r="E908" s="17"/>
      <c r="F908" s="17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3.5" customHeight="1">
      <c r="A909" s="18"/>
      <c r="B909" s="19"/>
      <c r="C909" s="20"/>
      <c r="D909" s="20"/>
      <c r="E909" s="17"/>
      <c r="F909" s="17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3.5" customHeight="1">
      <c r="A910" s="18"/>
      <c r="B910" s="19"/>
      <c r="C910" s="20"/>
      <c r="D910" s="20"/>
      <c r="E910" s="17"/>
      <c r="F910" s="17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3.5" customHeight="1">
      <c r="A911" s="18"/>
      <c r="B911" s="19"/>
      <c r="C911" s="20"/>
      <c r="D911" s="20"/>
      <c r="E911" s="17"/>
      <c r="F911" s="17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3.5" customHeight="1">
      <c r="A912" s="18"/>
      <c r="B912" s="19"/>
      <c r="C912" s="20"/>
      <c r="D912" s="20"/>
      <c r="E912" s="17"/>
      <c r="F912" s="17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3.5" customHeight="1">
      <c r="A913" s="18"/>
      <c r="B913" s="19"/>
      <c r="C913" s="20"/>
      <c r="D913" s="20"/>
      <c r="E913" s="17"/>
      <c r="F913" s="17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3.5" customHeight="1">
      <c r="A914" s="18"/>
      <c r="B914" s="19"/>
      <c r="C914" s="20"/>
      <c r="D914" s="20"/>
      <c r="E914" s="17"/>
      <c r="F914" s="17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3.5" customHeight="1">
      <c r="A915" s="18"/>
      <c r="B915" s="19"/>
      <c r="C915" s="20"/>
      <c r="D915" s="20"/>
      <c r="E915" s="17"/>
      <c r="F915" s="17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3.5" customHeight="1">
      <c r="A916" s="18"/>
      <c r="B916" s="19"/>
      <c r="C916" s="20"/>
      <c r="D916" s="20"/>
      <c r="E916" s="17"/>
      <c r="F916" s="17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3.5" customHeight="1">
      <c r="A917" s="18"/>
      <c r="B917" s="19"/>
      <c r="C917" s="20"/>
      <c r="D917" s="20"/>
      <c r="E917" s="17"/>
      <c r="F917" s="17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3.5" customHeight="1">
      <c r="A918" s="18"/>
      <c r="B918" s="19"/>
      <c r="C918" s="20"/>
      <c r="D918" s="20"/>
      <c r="E918" s="17"/>
      <c r="F918" s="17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3.5" customHeight="1">
      <c r="A919" s="18"/>
      <c r="B919" s="19"/>
      <c r="C919" s="20"/>
      <c r="D919" s="20"/>
      <c r="E919" s="17"/>
      <c r="F919" s="17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3.5" customHeight="1">
      <c r="A920" s="18"/>
      <c r="B920" s="19"/>
      <c r="C920" s="20"/>
      <c r="D920" s="20"/>
      <c r="E920" s="17"/>
      <c r="F920" s="17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3.5" customHeight="1">
      <c r="A921" s="18"/>
      <c r="B921" s="19"/>
      <c r="C921" s="20"/>
      <c r="D921" s="20"/>
      <c r="E921" s="17"/>
      <c r="F921" s="17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3.5" customHeight="1">
      <c r="A922" s="18"/>
      <c r="B922" s="19"/>
      <c r="C922" s="20"/>
      <c r="D922" s="20"/>
      <c r="E922" s="17"/>
      <c r="F922" s="17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3.5" customHeight="1">
      <c r="A923" s="18"/>
      <c r="B923" s="19"/>
      <c r="C923" s="20"/>
      <c r="D923" s="20"/>
      <c r="E923" s="17"/>
      <c r="F923" s="17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3.5" customHeight="1">
      <c r="A924" s="18"/>
      <c r="B924" s="19"/>
      <c r="C924" s="20"/>
      <c r="D924" s="20"/>
      <c r="E924" s="17"/>
      <c r="F924" s="17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3.5" customHeight="1">
      <c r="A925" s="18"/>
      <c r="B925" s="19"/>
      <c r="C925" s="20"/>
      <c r="D925" s="20"/>
      <c r="E925" s="17"/>
      <c r="F925" s="17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3.5" customHeight="1">
      <c r="A926" s="18"/>
      <c r="B926" s="19"/>
      <c r="C926" s="20"/>
      <c r="D926" s="20"/>
      <c r="E926" s="17"/>
      <c r="F926" s="17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3.5" customHeight="1">
      <c r="A927" s="18"/>
      <c r="B927" s="19"/>
      <c r="C927" s="20"/>
      <c r="D927" s="20"/>
      <c r="E927" s="17"/>
      <c r="F927" s="17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3.5" customHeight="1">
      <c r="A928" s="18"/>
      <c r="B928" s="19"/>
      <c r="C928" s="20"/>
      <c r="D928" s="20"/>
      <c r="E928" s="17"/>
      <c r="F928" s="17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3.5" customHeight="1">
      <c r="A929" s="18"/>
      <c r="B929" s="19"/>
      <c r="C929" s="20"/>
      <c r="D929" s="20"/>
      <c r="E929" s="17"/>
      <c r="F929" s="17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3.5" customHeight="1">
      <c r="A930" s="18"/>
      <c r="B930" s="19"/>
      <c r="C930" s="20"/>
      <c r="D930" s="20"/>
      <c r="E930" s="17"/>
      <c r="F930" s="17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3.5" customHeight="1">
      <c r="A931" s="18"/>
      <c r="B931" s="19"/>
      <c r="C931" s="20"/>
      <c r="D931" s="20"/>
      <c r="E931" s="17"/>
      <c r="F931" s="17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3.5" customHeight="1">
      <c r="A932" s="18"/>
      <c r="B932" s="19"/>
      <c r="C932" s="20"/>
      <c r="D932" s="20"/>
      <c r="E932" s="17"/>
      <c r="F932" s="17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3.5" customHeight="1">
      <c r="A933" s="18"/>
      <c r="B933" s="19"/>
      <c r="C933" s="20"/>
      <c r="D933" s="20"/>
      <c r="E933" s="17"/>
      <c r="F933" s="17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3.5" customHeight="1">
      <c r="A934" s="18"/>
      <c r="B934" s="19"/>
      <c r="C934" s="20"/>
      <c r="D934" s="20"/>
      <c r="E934" s="17"/>
      <c r="F934" s="17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3.5" customHeight="1">
      <c r="A935" s="18"/>
      <c r="B935" s="19"/>
      <c r="C935" s="20"/>
      <c r="D935" s="20"/>
      <c r="E935" s="17"/>
      <c r="F935" s="17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3.5" customHeight="1">
      <c r="A936" s="18"/>
      <c r="B936" s="19"/>
      <c r="C936" s="20"/>
      <c r="D936" s="20"/>
      <c r="E936" s="17"/>
      <c r="F936" s="17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3.5" customHeight="1">
      <c r="A937" s="18"/>
      <c r="B937" s="19"/>
      <c r="C937" s="20"/>
      <c r="D937" s="20"/>
      <c r="E937" s="17"/>
      <c r="F937" s="17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3.5" customHeight="1">
      <c r="A938" s="18"/>
      <c r="B938" s="19"/>
      <c r="C938" s="20"/>
      <c r="D938" s="20"/>
      <c r="E938" s="17"/>
      <c r="F938" s="17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3.5" customHeight="1">
      <c r="A939" s="18"/>
      <c r="B939" s="19"/>
      <c r="C939" s="20"/>
      <c r="D939" s="20"/>
      <c r="E939" s="17"/>
      <c r="F939" s="17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3.5" customHeight="1">
      <c r="A940" s="18"/>
      <c r="B940" s="19"/>
      <c r="C940" s="20"/>
      <c r="D940" s="20"/>
      <c r="E940" s="17"/>
      <c r="F940" s="17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3.5" customHeight="1">
      <c r="A941" s="18"/>
      <c r="B941" s="19"/>
      <c r="C941" s="20"/>
      <c r="D941" s="20"/>
      <c r="E941" s="17"/>
      <c r="F941" s="17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3.5" customHeight="1">
      <c r="A942" s="18"/>
      <c r="B942" s="19"/>
      <c r="C942" s="20"/>
      <c r="D942" s="20"/>
      <c r="E942" s="17"/>
      <c r="F942" s="17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3.5" customHeight="1">
      <c r="A943" s="18"/>
      <c r="B943" s="19"/>
      <c r="C943" s="20"/>
      <c r="D943" s="20"/>
      <c r="E943" s="17"/>
      <c r="F943" s="17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3.5" customHeight="1">
      <c r="A944" s="18"/>
      <c r="B944" s="19"/>
      <c r="C944" s="20"/>
      <c r="D944" s="20"/>
      <c r="E944" s="17"/>
      <c r="F944" s="17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3.5" customHeight="1">
      <c r="A945" s="18"/>
      <c r="B945" s="19"/>
      <c r="C945" s="20"/>
      <c r="D945" s="20"/>
      <c r="E945" s="17"/>
      <c r="F945" s="17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3.5" customHeight="1">
      <c r="A946" s="18"/>
      <c r="B946" s="19"/>
      <c r="C946" s="20"/>
      <c r="D946" s="20"/>
      <c r="E946" s="17"/>
      <c r="F946" s="17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3.5" customHeight="1">
      <c r="A947" s="18"/>
      <c r="B947" s="19"/>
      <c r="C947" s="20"/>
      <c r="D947" s="20"/>
      <c r="E947" s="17"/>
      <c r="F947" s="17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3.5" customHeight="1">
      <c r="A948" s="18"/>
      <c r="B948" s="19"/>
      <c r="C948" s="20"/>
      <c r="D948" s="20"/>
      <c r="E948" s="17"/>
      <c r="F948" s="17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3.5" customHeight="1">
      <c r="A949" s="18"/>
      <c r="B949" s="19"/>
      <c r="C949" s="20"/>
      <c r="D949" s="20"/>
      <c r="E949" s="17"/>
      <c r="F949" s="17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3.5" customHeight="1">
      <c r="A950" s="18"/>
      <c r="B950" s="19"/>
      <c r="C950" s="20"/>
      <c r="D950" s="20"/>
      <c r="E950" s="17"/>
      <c r="F950" s="17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3.5" customHeight="1">
      <c r="A951" s="18"/>
      <c r="B951" s="19"/>
      <c r="C951" s="20"/>
      <c r="D951" s="20"/>
      <c r="E951" s="17"/>
      <c r="F951" s="17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3.5" customHeight="1">
      <c r="A952" s="18"/>
      <c r="B952" s="19"/>
      <c r="C952" s="20"/>
      <c r="D952" s="20"/>
      <c r="E952" s="17"/>
      <c r="F952" s="17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3.5" customHeight="1">
      <c r="A953" s="18"/>
      <c r="B953" s="19"/>
      <c r="C953" s="20"/>
      <c r="D953" s="20"/>
      <c r="E953" s="17"/>
      <c r="F953" s="17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3.5" customHeight="1">
      <c r="A954" s="18"/>
      <c r="B954" s="19"/>
      <c r="C954" s="20"/>
      <c r="D954" s="20"/>
      <c r="E954" s="17"/>
      <c r="F954" s="17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3.5" customHeight="1">
      <c r="A955" s="18"/>
      <c r="B955" s="19"/>
      <c r="C955" s="20"/>
      <c r="D955" s="20"/>
      <c r="E955" s="17"/>
      <c r="F955" s="17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3.5" customHeight="1">
      <c r="A956" s="18"/>
      <c r="B956" s="19"/>
      <c r="C956" s="20"/>
      <c r="D956" s="20"/>
      <c r="E956" s="17"/>
      <c r="F956" s="17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3.5" customHeight="1">
      <c r="A957" s="18"/>
      <c r="B957" s="19"/>
      <c r="C957" s="20"/>
      <c r="D957" s="20"/>
      <c r="E957" s="17"/>
      <c r="F957" s="17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3.5" customHeight="1">
      <c r="A958" s="18"/>
      <c r="B958" s="19"/>
      <c r="C958" s="20"/>
      <c r="D958" s="20"/>
      <c r="E958" s="17"/>
      <c r="F958" s="17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3.5" customHeight="1">
      <c r="A959" s="18"/>
      <c r="B959" s="19"/>
      <c r="C959" s="20"/>
      <c r="D959" s="20"/>
      <c r="E959" s="17"/>
      <c r="F959" s="17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3.5" customHeight="1">
      <c r="A960" s="18"/>
      <c r="B960" s="19"/>
      <c r="C960" s="20"/>
      <c r="D960" s="20"/>
      <c r="E960" s="17"/>
      <c r="F960" s="17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3.5" customHeight="1">
      <c r="A961" s="18"/>
      <c r="B961" s="19"/>
      <c r="C961" s="20"/>
      <c r="D961" s="20"/>
      <c r="E961" s="17"/>
      <c r="F961" s="17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3.5" customHeight="1">
      <c r="A962" s="18"/>
      <c r="B962" s="19"/>
      <c r="C962" s="20"/>
      <c r="D962" s="20"/>
      <c r="E962" s="17"/>
      <c r="F962" s="17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3.5" customHeight="1">
      <c r="A963" s="18"/>
      <c r="B963" s="19"/>
      <c r="C963" s="20"/>
      <c r="D963" s="20"/>
      <c r="E963" s="17"/>
      <c r="F963" s="17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3.5" customHeight="1">
      <c r="A964" s="18"/>
      <c r="B964" s="19"/>
      <c r="C964" s="20"/>
      <c r="D964" s="20"/>
      <c r="E964" s="17"/>
      <c r="F964" s="17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3.5" customHeight="1">
      <c r="A965" s="18"/>
      <c r="B965" s="19"/>
      <c r="C965" s="20"/>
      <c r="D965" s="20"/>
      <c r="E965" s="17"/>
      <c r="F965" s="17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3.5" customHeight="1">
      <c r="A966" s="18"/>
      <c r="B966" s="19"/>
      <c r="C966" s="20"/>
      <c r="D966" s="20"/>
      <c r="E966" s="17"/>
      <c r="F966" s="17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3.5" customHeight="1">
      <c r="A967" s="18"/>
      <c r="B967" s="19"/>
      <c r="C967" s="20"/>
      <c r="D967" s="20"/>
      <c r="E967" s="17"/>
      <c r="F967" s="17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3.5" customHeight="1">
      <c r="A968" s="18"/>
      <c r="B968" s="19"/>
      <c r="C968" s="20"/>
      <c r="D968" s="20"/>
      <c r="E968" s="17"/>
      <c r="F968" s="17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3.5" customHeight="1">
      <c r="A969" s="18"/>
      <c r="B969" s="19"/>
      <c r="C969" s="20"/>
      <c r="D969" s="20"/>
      <c r="E969" s="17"/>
      <c r="F969" s="17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3.5" customHeight="1">
      <c r="A970" s="18"/>
      <c r="B970" s="19"/>
      <c r="C970" s="20"/>
      <c r="D970" s="20"/>
      <c r="E970" s="17"/>
      <c r="F970" s="17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3.5" customHeight="1">
      <c r="A971" s="18"/>
      <c r="B971" s="19"/>
      <c r="C971" s="20"/>
      <c r="D971" s="20"/>
      <c r="E971" s="17"/>
      <c r="F971" s="17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3.5" customHeight="1">
      <c r="A972" s="18"/>
      <c r="B972" s="19"/>
      <c r="C972" s="20"/>
      <c r="D972" s="20"/>
      <c r="E972" s="17"/>
      <c r="F972" s="17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3.5" customHeight="1">
      <c r="A973" s="18"/>
      <c r="B973" s="19"/>
      <c r="C973" s="20"/>
      <c r="D973" s="20"/>
      <c r="E973" s="17"/>
      <c r="F973" s="17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3.5" customHeight="1">
      <c r="A974" s="18"/>
      <c r="B974" s="19"/>
      <c r="C974" s="20"/>
      <c r="D974" s="20"/>
      <c r="E974" s="17"/>
      <c r="F974" s="17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3.5" customHeight="1">
      <c r="A975" s="18"/>
      <c r="B975" s="19"/>
      <c r="C975" s="20"/>
      <c r="D975" s="20"/>
      <c r="E975" s="17"/>
      <c r="F975" s="17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3.5" customHeight="1">
      <c r="A976" s="18"/>
      <c r="B976" s="19"/>
      <c r="C976" s="20"/>
      <c r="D976" s="20"/>
      <c r="E976" s="17"/>
      <c r="F976" s="17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3.5" customHeight="1">
      <c r="A977" s="18"/>
      <c r="B977" s="19"/>
      <c r="C977" s="20"/>
      <c r="D977" s="20"/>
      <c r="E977" s="17"/>
      <c r="F977" s="17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3.5" customHeight="1">
      <c r="A978" s="18"/>
      <c r="B978" s="19"/>
      <c r="C978" s="20"/>
      <c r="D978" s="20"/>
      <c r="E978" s="17"/>
      <c r="F978" s="17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3.5" customHeight="1">
      <c r="A979" s="18"/>
      <c r="B979" s="19"/>
      <c r="C979" s="20"/>
      <c r="D979" s="20"/>
      <c r="E979" s="17"/>
      <c r="F979" s="17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3.5" customHeight="1">
      <c r="A980" s="18"/>
      <c r="B980" s="19"/>
      <c r="C980" s="20"/>
      <c r="D980" s="20"/>
      <c r="E980" s="17"/>
      <c r="F980" s="17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3.5" customHeight="1">
      <c r="A981" s="18"/>
      <c r="B981" s="19"/>
      <c r="C981" s="20"/>
      <c r="D981" s="20"/>
      <c r="E981" s="17"/>
      <c r="F981" s="17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3.5" customHeight="1">
      <c r="A982" s="18"/>
      <c r="B982" s="19"/>
      <c r="C982" s="20"/>
      <c r="D982" s="20"/>
      <c r="E982" s="17"/>
      <c r="F982" s="17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3.5" customHeight="1">
      <c r="A983" s="18"/>
      <c r="B983" s="19"/>
      <c r="C983" s="20"/>
      <c r="D983" s="20"/>
      <c r="E983" s="17"/>
      <c r="F983" s="17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3.5" customHeight="1">
      <c r="A984" s="18"/>
      <c r="B984" s="19"/>
      <c r="C984" s="20"/>
      <c r="D984" s="20"/>
      <c r="E984" s="17"/>
      <c r="F984" s="17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3.5" customHeight="1">
      <c r="A985" s="18"/>
      <c r="B985" s="19"/>
      <c r="C985" s="20"/>
      <c r="D985" s="20"/>
      <c r="E985" s="17"/>
      <c r="F985" s="17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3.5" customHeight="1">
      <c r="A986" s="18"/>
      <c r="B986" s="19"/>
      <c r="C986" s="20"/>
      <c r="D986" s="20"/>
      <c r="E986" s="17"/>
      <c r="F986" s="17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3.5" customHeight="1">
      <c r="A987" s="18"/>
      <c r="B987" s="19"/>
      <c r="C987" s="20"/>
      <c r="D987" s="20"/>
      <c r="E987" s="17"/>
      <c r="F987" s="17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3.5" customHeight="1">
      <c r="A988" s="18"/>
      <c r="B988" s="19"/>
      <c r="C988" s="20"/>
      <c r="D988" s="20"/>
      <c r="E988" s="17"/>
      <c r="F988" s="17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3.5" customHeight="1">
      <c r="A989" s="18"/>
      <c r="B989" s="19"/>
      <c r="C989" s="20"/>
      <c r="D989" s="20"/>
      <c r="E989" s="17"/>
      <c r="F989" s="17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3.5" customHeight="1">
      <c r="A990" s="18"/>
      <c r="B990" s="19"/>
      <c r="C990" s="20"/>
      <c r="D990" s="20"/>
      <c r="E990" s="17"/>
      <c r="F990" s="17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3.5" customHeight="1">
      <c r="A991" s="18"/>
      <c r="B991" s="19"/>
      <c r="C991" s="20"/>
      <c r="D991" s="20"/>
      <c r="E991" s="17"/>
      <c r="F991" s="17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3.5" customHeight="1">
      <c r="A992" s="18"/>
      <c r="B992" s="19"/>
      <c r="C992" s="20"/>
      <c r="D992" s="20"/>
      <c r="E992" s="17"/>
      <c r="F992" s="17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3.5" customHeight="1">
      <c r="A993" s="18"/>
      <c r="B993" s="19"/>
      <c r="C993" s="20"/>
      <c r="D993" s="20"/>
      <c r="E993" s="17"/>
      <c r="F993" s="17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3.5" customHeight="1">
      <c r="A994" s="18"/>
      <c r="B994" s="19"/>
      <c r="C994" s="20"/>
      <c r="D994" s="20"/>
      <c r="E994" s="17"/>
      <c r="F994" s="17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3.5" customHeight="1">
      <c r="A995" s="18"/>
      <c r="B995" s="19"/>
      <c r="C995" s="20"/>
      <c r="D995" s="20"/>
      <c r="E995" s="17"/>
      <c r="F995" s="17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3.5" customHeight="1">
      <c r="A996" s="18"/>
      <c r="B996" s="19"/>
      <c r="C996" s="20"/>
      <c r="D996" s="20"/>
      <c r="E996" s="17"/>
      <c r="F996" s="17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3.5" customHeight="1">
      <c r="A997" s="18"/>
      <c r="B997" s="19"/>
      <c r="C997" s="20"/>
      <c r="D997" s="20"/>
      <c r="E997" s="17"/>
      <c r="F997" s="17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3.5" customHeight="1">
      <c r="A998" s="18"/>
      <c r="B998" s="19"/>
      <c r="C998" s="20"/>
      <c r="D998" s="20"/>
      <c r="E998" s="17"/>
      <c r="F998" s="17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3.5" customHeight="1">
      <c r="A999" s="18"/>
      <c r="B999" s="19"/>
      <c r="C999" s="20"/>
      <c r="D999" s="20"/>
      <c r="E999" s="17"/>
      <c r="F999" s="17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3.5" customHeight="1">
      <c r="A1000" s="18"/>
      <c r="B1000" s="19"/>
      <c r="C1000" s="20"/>
      <c r="D1000" s="20"/>
      <c r="E1000" s="17"/>
      <c r="F1000" s="17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5"/>
      <c r="S1000" s="5"/>
      <c r="T1000" s="5"/>
      <c r="U1000" s="5"/>
      <c r="V1000" s="5"/>
      <c r="W1000" s="5"/>
      <c r="X1000" s="5"/>
      <c r="Y1000" s="5"/>
      <c r="Z1000" s="5"/>
    </row>
  </sheetData>
  <conditionalFormatting sqref="C3:C1000">
    <cfRule type="cellIs" dxfId="3" priority="1" operator="lessThan">
      <formula>0</formula>
    </cfRule>
  </conditionalFormatting>
  <conditionalFormatting sqref="C3:C1000">
    <cfRule type="cellIs" dxfId="2" priority="2" operator="greaterThan">
      <formula>0</formula>
    </cfRule>
  </conditionalFormatting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00"/>
  <sheetViews>
    <sheetView workbookViewId="0">
      <pane ySplit="1" topLeftCell="A2" activePane="bottomLeft" state="frozen"/>
      <selection pane="bottomLeft" activeCell="C2" sqref="C2"/>
    </sheetView>
  </sheetViews>
  <sheetFormatPr defaultColWidth="14.44140625" defaultRowHeight="15" customHeight="1"/>
  <cols>
    <col min="1" max="1" width="8.88671875" customWidth="1"/>
    <col min="2" max="3" width="17.6640625" customWidth="1"/>
    <col min="4" max="26" width="8.6640625" customWidth="1"/>
  </cols>
  <sheetData>
    <row r="1" spans="1:3" ht="14.25" customHeight="1">
      <c r="A1" s="21" t="s">
        <v>7</v>
      </c>
      <c r="B1" s="21" t="s">
        <v>8</v>
      </c>
      <c r="C1" s="21" t="s">
        <v>9</v>
      </c>
    </row>
    <row r="2" spans="1:3" ht="14.25" customHeight="1">
      <c r="A2" s="22">
        <v>1</v>
      </c>
      <c r="B2" s="22" t="s">
        <v>10</v>
      </c>
      <c r="C2" s="22">
        <v>9000000</v>
      </c>
    </row>
    <row r="3" spans="1:3" ht="14.25" customHeight="1">
      <c r="A3" s="22">
        <v>2</v>
      </c>
      <c r="B3" s="22" t="s">
        <v>11</v>
      </c>
      <c r="C3" s="22"/>
    </row>
    <row r="4" spans="1:3" ht="14.25" customHeight="1">
      <c r="A4" s="22">
        <v>3</v>
      </c>
      <c r="B4" s="22" t="s">
        <v>12</v>
      </c>
      <c r="C4" s="22"/>
    </row>
    <row r="5" spans="1:3" ht="14.25" customHeight="1">
      <c r="A5" s="22">
        <v>4</v>
      </c>
      <c r="B5" s="22" t="s">
        <v>13</v>
      </c>
      <c r="C5" s="22"/>
    </row>
    <row r="6" spans="1:3" ht="14.25" customHeight="1">
      <c r="A6" s="22">
        <v>5</v>
      </c>
      <c r="B6" s="22" t="s">
        <v>14</v>
      </c>
      <c r="C6" s="22"/>
    </row>
    <row r="7" spans="1:3" ht="14.25" customHeight="1">
      <c r="A7" s="22">
        <v>6</v>
      </c>
      <c r="B7" s="22" t="s">
        <v>15</v>
      </c>
      <c r="C7" s="22"/>
    </row>
    <row r="8" spans="1:3" ht="14.25" customHeight="1">
      <c r="A8" s="22">
        <v>7</v>
      </c>
      <c r="B8" s="22" t="s">
        <v>16</v>
      </c>
      <c r="C8" s="22"/>
    </row>
    <row r="9" spans="1:3" ht="14.25" customHeight="1">
      <c r="A9" s="22">
        <v>8</v>
      </c>
      <c r="B9" s="22" t="s">
        <v>17</v>
      </c>
      <c r="C9" s="22"/>
    </row>
    <row r="10" spans="1:3" ht="14.25" customHeight="1">
      <c r="A10" s="22">
        <v>9</v>
      </c>
      <c r="B10" s="22" t="s">
        <v>18</v>
      </c>
      <c r="C10" s="22"/>
    </row>
    <row r="11" spans="1:3" ht="14.25" customHeight="1">
      <c r="A11" s="22">
        <v>10</v>
      </c>
      <c r="B11" s="22" t="s">
        <v>19</v>
      </c>
      <c r="C11" s="22"/>
    </row>
    <row r="12" spans="1:3" ht="14.25" customHeight="1">
      <c r="A12" s="22">
        <v>11</v>
      </c>
      <c r="B12" s="22" t="s">
        <v>20</v>
      </c>
      <c r="C12" s="22"/>
    </row>
    <row r="13" spans="1:3" ht="14.25" customHeight="1">
      <c r="A13" s="23"/>
      <c r="B13" s="23" t="s">
        <v>21</v>
      </c>
      <c r="C13" s="23"/>
    </row>
    <row r="14" spans="1:3" ht="14.25" customHeight="1">
      <c r="A14" s="24"/>
      <c r="B14" s="24"/>
      <c r="C14" s="24"/>
    </row>
    <row r="15" spans="1:3" ht="14.25" customHeight="1">
      <c r="A15" s="24"/>
      <c r="B15" s="24"/>
      <c r="C15" s="24"/>
    </row>
    <row r="16" spans="1:3" ht="14.25" customHeight="1">
      <c r="A16" s="24"/>
      <c r="B16" s="24"/>
      <c r="C16" s="24"/>
    </row>
    <row r="17" spans="1:3" ht="14.25" customHeight="1">
      <c r="A17" s="24"/>
      <c r="B17" s="24"/>
      <c r="C17" s="24"/>
    </row>
    <row r="18" spans="1:3" ht="14.25" customHeight="1">
      <c r="A18" s="24"/>
      <c r="B18" s="24"/>
      <c r="C18" s="24"/>
    </row>
    <row r="19" spans="1:3" ht="14.25" customHeight="1">
      <c r="A19" s="24"/>
      <c r="B19" s="24"/>
      <c r="C19" s="24"/>
    </row>
    <row r="20" spans="1:3" ht="14.25" customHeight="1">
      <c r="A20" s="24"/>
      <c r="B20" s="24"/>
      <c r="C20" s="24"/>
    </row>
    <row r="21" spans="1:3" ht="14.25" customHeight="1">
      <c r="A21" s="24"/>
      <c r="B21" s="24"/>
      <c r="C21" s="24"/>
    </row>
    <row r="22" spans="1:3" ht="14.25" customHeight="1">
      <c r="A22" s="24"/>
      <c r="B22" s="24"/>
      <c r="C22" s="24"/>
    </row>
    <row r="23" spans="1:3" ht="14.25" customHeight="1">
      <c r="A23" s="24"/>
      <c r="B23" s="24"/>
      <c r="C23" s="24"/>
    </row>
    <row r="24" spans="1:3" ht="14.25" customHeight="1">
      <c r="A24" s="24"/>
      <c r="B24" s="24"/>
      <c r="C24" s="24"/>
    </row>
    <row r="25" spans="1:3" ht="14.25" customHeight="1">
      <c r="A25" s="24"/>
      <c r="B25" s="24"/>
      <c r="C25" s="24"/>
    </row>
    <row r="26" spans="1:3" ht="14.25" customHeight="1">
      <c r="A26" s="24"/>
      <c r="B26" s="24"/>
      <c r="C26" s="24"/>
    </row>
    <row r="27" spans="1:3" ht="14.25" customHeight="1">
      <c r="A27" s="24"/>
      <c r="B27" s="24"/>
      <c r="C27" s="24"/>
    </row>
    <row r="28" spans="1:3" ht="14.25" customHeight="1">
      <c r="A28" s="24"/>
      <c r="B28" s="24"/>
      <c r="C28" s="24"/>
    </row>
    <row r="29" spans="1:3" ht="14.25" customHeight="1">
      <c r="A29" s="24"/>
      <c r="B29" s="24"/>
      <c r="C29" s="24"/>
    </row>
    <row r="30" spans="1:3" ht="14.25" customHeight="1">
      <c r="A30" s="24"/>
      <c r="B30" s="24"/>
      <c r="C30" s="24"/>
    </row>
    <row r="31" spans="1:3" ht="14.25" customHeight="1">
      <c r="A31" s="24"/>
      <c r="B31" s="24"/>
      <c r="C31" s="24"/>
    </row>
    <row r="32" spans="1:3" ht="14.25" customHeight="1">
      <c r="A32" s="24"/>
      <c r="B32" s="24"/>
      <c r="C32" s="24"/>
    </row>
    <row r="33" spans="1:3" ht="14.25" customHeight="1">
      <c r="A33" s="24"/>
      <c r="B33" s="24"/>
      <c r="C33" s="24"/>
    </row>
    <row r="34" spans="1:3" ht="14.25" customHeight="1">
      <c r="A34" s="24"/>
      <c r="B34" s="24"/>
      <c r="C34" s="24"/>
    </row>
    <row r="35" spans="1:3" ht="14.25" customHeight="1">
      <c r="A35" s="24"/>
      <c r="B35" s="24"/>
      <c r="C35" s="24"/>
    </row>
    <row r="36" spans="1:3" ht="14.25" customHeight="1">
      <c r="A36" s="24"/>
      <c r="B36" s="24"/>
      <c r="C36" s="24"/>
    </row>
    <row r="37" spans="1:3" ht="14.25" customHeight="1">
      <c r="A37" s="24"/>
      <c r="B37" s="24"/>
      <c r="C37" s="24"/>
    </row>
    <row r="38" spans="1:3" ht="14.25" customHeight="1">
      <c r="A38" s="24"/>
      <c r="B38" s="24"/>
      <c r="C38" s="24"/>
    </row>
    <row r="39" spans="1:3" ht="14.25" customHeight="1">
      <c r="A39" s="24"/>
      <c r="B39" s="24"/>
      <c r="C39" s="24"/>
    </row>
    <row r="40" spans="1:3" ht="14.25" customHeight="1">
      <c r="A40" s="24"/>
      <c r="B40" s="24"/>
      <c r="C40" s="24"/>
    </row>
    <row r="41" spans="1:3" ht="14.25" customHeight="1">
      <c r="A41" s="24"/>
      <c r="B41" s="24"/>
      <c r="C41" s="24"/>
    </row>
    <row r="42" spans="1:3" ht="14.25" customHeight="1">
      <c r="A42" s="24"/>
      <c r="B42" s="24"/>
      <c r="C42" s="24"/>
    </row>
    <row r="43" spans="1:3" ht="14.25" customHeight="1">
      <c r="A43" s="24"/>
      <c r="B43" s="24"/>
      <c r="C43" s="24"/>
    </row>
    <row r="44" spans="1:3" ht="14.25" customHeight="1">
      <c r="A44" s="24"/>
      <c r="B44" s="24"/>
      <c r="C44" s="24"/>
    </row>
    <row r="45" spans="1:3" ht="14.25" customHeight="1">
      <c r="A45" s="24"/>
      <c r="B45" s="24"/>
      <c r="C45" s="24"/>
    </row>
    <row r="46" spans="1:3" ht="14.25" customHeight="1">
      <c r="A46" s="24"/>
      <c r="B46" s="24"/>
      <c r="C46" s="24"/>
    </row>
    <row r="47" spans="1:3" ht="14.25" customHeight="1">
      <c r="A47" s="24"/>
      <c r="B47" s="24"/>
      <c r="C47" s="24"/>
    </row>
    <row r="48" spans="1:3" ht="14.25" customHeight="1">
      <c r="A48" s="24"/>
      <c r="B48" s="24"/>
      <c r="C48" s="24"/>
    </row>
    <row r="49" spans="1:3" ht="14.25" customHeight="1">
      <c r="A49" s="24"/>
      <c r="B49" s="24"/>
      <c r="C49" s="24"/>
    </row>
    <row r="50" spans="1:3" ht="14.25" customHeight="1">
      <c r="A50" s="24"/>
      <c r="B50" s="24"/>
      <c r="C50" s="24"/>
    </row>
    <row r="51" spans="1:3" ht="14.25" customHeight="1">
      <c r="A51" s="24"/>
      <c r="B51" s="24"/>
      <c r="C51" s="24"/>
    </row>
    <row r="52" spans="1:3" ht="14.25" customHeight="1">
      <c r="A52" s="24"/>
      <c r="B52" s="24"/>
      <c r="C52" s="24"/>
    </row>
    <row r="53" spans="1:3" ht="14.25" customHeight="1">
      <c r="A53" s="24"/>
      <c r="B53" s="24"/>
      <c r="C53" s="24"/>
    </row>
    <row r="54" spans="1:3" ht="14.25" customHeight="1">
      <c r="A54" s="24"/>
      <c r="B54" s="24"/>
      <c r="C54" s="24"/>
    </row>
    <row r="55" spans="1:3" ht="14.25" customHeight="1">
      <c r="A55" s="24"/>
      <c r="B55" s="24"/>
      <c r="C55" s="24"/>
    </row>
    <row r="56" spans="1:3" ht="14.25" customHeight="1">
      <c r="A56" s="24"/>
      <c r="B56" s="24"/>
      <c r="C56" s="24"/>
    </row>
    <row r="57" spans="1:3" ht="14.25" customHeight="1">
      <c r="A57" s="24"/>
      <c r="B57" s="24"/>
      <c r="C57" s="24"/>
    </row>
    <row r="58" spans="1:3" ht="14.25" customHeight="1">
      <c r="A58" s="24"/>
      <c r="B58" s="24"/>
      <c r="C58" s="24"/>
    </row>
    <row r="59" spans="1:3" ht="14.25" customHeight="1">
      <c r="A59" s="24"/>
      <c r="B59" s="24"/>
      <c r="C59" s="24"/>
    </row>
    <row r="60" spans="1:3" ht="14.25" customHeight="1">
      <c r="A60" s="24"/>
      <c r="B60" s="24"/>
      <c r="C60" s="24"/>
    </row>
    <row r="61" spans="1:3" ht="14.25" customHeight="1">
      <c r="A61" s="24"/>
      <c r="B61" s="24"/>
      <c r="C61" s="24"/>
    </row>
    <row r="62" spans="1:3" ht="14.25" customHeight="1">
      <c r="A62" s="24"/>
      <c r="B62" s="24"/>
      <c r="C62" s="24"/>
    </row>
    <row r="63" spans="1:3" ht="14.25" customHeight="1">
      <c r="A63" s="24"/>
      <c r="B63" s="24"/>
      <c r="C63" s="24"/>
    </row>
    <row r="64" spans="1:3" ht="14.25" customHeight="1">
      <c r="A64" s="24"/>
      <c r="B64" s="24"/>
      <c r="C64" s="24"/>
    </row>
    <row r="65" spans="1:3" ht="14.25" customHeight="1">
      <c r="A65" s="24"/>
      <c r="B65" s="24"/>
      <c r="C65" s="24"/>
    </row>
    <row r="66" spans="1:3" ht="14.25" customHeight="1">
      <c r="A66" s="24"/>
      <c r="B66" s="24"/>
      <c r="C66" s="24"/>
    </row>
    <row r="67" spans="1:3" ht="14.25" customHeight="1">
      <c r="A67" s="24"/>
      <c r="B67" s="24"/>
      <c r="C67" s="24"/>
    </row>
    <row r="68" spans="1:3" ht="14.25" customHeight="1">
      <c r="A68" s="24"/>
      <c r="B68" s="24"/>
      <c r="C68" s="24"/>
    </row>
    <row r="69" spans="1:3" ht="14.25" customHeight="1">
      <c r="A69" s="24"/>
      <c r="B69" s="24"/>
      <c r="C69" s="24"/>
    </row>
    <row r="70" spans="1:3" ht="14.25" customHeight="1">
      <c r="A70" s="24"/>
      <c r="B70" s="24"/>
      <c r="C70" s="24"/>
    </row>
    <row r="71" spans="1:3" ht="14.25" customHeight="1">
      <c r="A71" s="24"/>
      <c r="B71" s="24"/>
      <c r="C71" s="24"/>
    </row>
    <row r="72" spans="1:3" ht="14.25" customHeight="1">
      <c r="A72" s="24"/>
      <c r="B72" s="24"/>
      <c r="C72" s="24"/>
    </row>
    <row r="73" spans="1:3" ht="14.25" customHeight="1">
      <c r="A73" s="24"/>
      <c r="B73" s="24"/>
      <c r="C73" s="24"/>
    </row>
    <row r="74" spans="1:3" ht="14.25" customHeight="1">
      <c r="A74" s="24"/>
      <c r="B74" s="24"/>
      <c r="C74" s="24"/>
    </row>
    <row r="75" spans="1:3" ht="14.25" customHeight="1">
      <c r="A75" s="24"/>
      <c r="B75" s="24"/>
      <c r="C75" s="24"/>
    </row>
    <row r="76" spans="1:3" ht="14.25" customHeight="1">
      <c r="A76" s="24"/>
      <c r="B76" s="24"/>
      <c r="C76" s="24"/>
    </row>
    <row r="77" spans="1:3" ht="14.25" customHeight="1">
      <c r="A77" s="24"/>
      <c r="B77" s="24"/>
      <c r="C77" s="24"/>
    </row>
    <row r="78" spans="1:3" ht="14.25" customHeight="1">
      <c r="A78" s="24"/>
      <c r="B78" s="24"/>
      <c r="C78" s="24"/>
    </row>
    <row r="79" spans="1:3" ht="14.25" customHeight="1">
      <c r="A79" s="24"/>
      <c r="B79" s="24"/>
      <c r="C79" s="24"/>
    </row>
    <row r="80" spans="1:3" ht="14.25" customHeight="1">
      <c r="A80" s="24"/>
      <c r="B80" s="24"/>
      <c r="C80" s="24"/>
    </row>
    <row r="81" spans="1:3" ht="14.25" customHeight="1">
      <c r="A81" s="24"/>
      <c r="B81" s="24"/>
      <c r="C81" s="24"/>
    </row>
    <row r="82" spans="1:3" ht="14.25" customHeight="1">
      <c r="A82" s="24"/>
      <c r="B82" s="24"/>
      <c r="C82" s="24"/>
    </row>
    <row r="83" spans="1:3" ht="14.25" customHeight="1">
      <c r="A83" s="24"/>
      <c r="B83" s="24"/>
      <c r="C83" s="24"/>
    </row>
    <row r="84" spans="1:3" ht="14.25" customHeight="1">
      <c r="A84" s="24"/>
      <c r="B84" s="24"/>
      <c r="C84" s="24"/>
    </row>
    <row r="85" spans="1:3" ht="14.25" customHeight="1">
      <c r="A85" s="24"/>
      <c r="B85" s="24"/>
      <c r="C85" s="24"/>
    </row>
    <row r="86" spans="1:3" ht="14.25" customHeight="1">
      <c r="A86" s="24"/>
      <c r="B86" s="24"/>
      <c r="C86" s="24"/>
    </row>
    <row r="87" spans="1:3" ht="14.25" customHeight="1">
      <c r="A87" s="24"/>
      <c r="B87" s="24"/>
      <c r="C87" s="24"/>
    </row>
    <row r="88" spans="1:3" ht="14.25" customHeight="1">
      <c r="A88" s="24"/>
      <c r="B88" s="24"/>
      <c r="C88" s="24"/>
    </row>
    <row r="89" spans="1:3" ht="14.25" customHeight="1">
      <c r="A89" s="24"/>
      <c r="B89" s="24"/>
      <c r="C89" s="24"/>
    </row>
    <row r="90" spans="1:3" ht="14.25" customHeight="1">
      <c r="A90" s="24"/>
      <c r="B90" s="24"/>
      <c r="C90" s="24"/>
    </row>
    <row r="91" spans="1:3" ht="14.25" customHeight="1">
      <c r="A91" s="24"/>
      <c r="B91" s="24"/>
      <c r="C91" s="24"/>
    </row>
    <row r="92" spans="1:3" ht="14.25" customHeight="1">
      <c r="A92" s="24"/>
      <c r="B92" s="24"/>
      <c r="C92" s="24"/>
    </row>
    <row r="93" spans="1:3" ht="14.25" customHeight="1">
      <c r="A93" s="24"/>
      <c r="B93" s="24"/>
      <c r="C93" s="24"/>
    </row>
    <row r="94" spans="1:3" ht="14.25" customHeight="1">
      <c r="A94" s="24"/>
      <c r="B94" s="24"/>
      <c r="C94" s="24"/>
    </row>
    <row r="95" spans="1:3" ht="14.25" customHeight="1">
      <c r="A95" s="24"/>
      <c r="B95" s="24"/>
      <c r="C95" s="24"/>
    </row>
    <row r="96" spans="1:3" ht="14.25" customHeight="1">
      <c r="A96" s="24"/>
      <c r="B96" s="24"/>
      <c r="C96" s="24"/>
    </row>
    <row r="97" spans="1:3" ht="14.25" customHeight="1">
      <c r="A97" s="24"/>
      <c r="B97" s="24"/>
      <c r="C97" s="24"/>
    </row>
    <row r="98" spans="1:3" ht="14.25" customHeight="1">
      <c r="A98" s="24"/>
      <c r="B98" s="24"/>
      <c r="C98" s="24"/>
    </row>
    <row r="99" spans="1:3" ht="14.25" customHeight="1">
      <c r="A99" s="24"/>
      <c r="B99" s="24"/>
      <c r="C99" s="24"/>
    </row>
    <row r="100" spans="1:3" ht="14.25" customHeight="1">
      <c r="A100" s="24"/>
      <c r="B100" s="24"/>
      <c r="C100" s="24"/>
    </row>
    <row r="101" spans="1:3" ht="14.25" customHeight="1">
      <c r="A101" s="24"/>
      <c r="B101" s="24"/>
      <c r="C101" s="24"/>
    </row>
    <row r="102" spans="1:3" ht="14.25" customHeight="1">
      <c r="A102" s="24"/>
      <c r="B102" s="24"/>
      <c r="C102" s="24"/>
    </row>
    <row r="103" spans="1:3" ht="14.25" customHeight="1">
      <c r="A103" s="24"/>
      <c r="B103" s="24"/>
      <c r="C103" s="24"/>
    </row>
    <row r="104" spans="1:3" ht="14.25" customHeight="1">
      <c r="A104" s="24"/>
      <c r="B104" s="24"/>
      <c r="C104" s="24"/>
    </row>
    <row r="105" spans="1:3" ht="14.25" customHeight="1">
      <c r="A105" s="24"/>
      <c r="B105" s="24"/>
      <c r="C105" s="24"/>
    </row>
    <row r="106" spans="1:3" ht="14.25" customHeight="1">
      <c r="A106" s="24"/>
      <c r="B106" s="24"/>
      <c r="C106" s="24"/>
    </row>
    <row r="107" spans="1:3" ht="14.25" customHeight="1">
      <c r="A107" s="24"/>
      <c r="B107" s="24"/>
      <c r="C107" s="24"/>
    </row>
    <row r="108" spans="1:3" ht="14.25" customHeight="1">
      <c r="A108" s="24"/>
      <c r="B108" s="24"/>
      <c r="C108" s="24"/>
    </row>
    <row r="109" spans="1:3" ht="14.25" customHeight="1">
      <c r="A109" s="24"/>
      <c r="B109" s="24"/>
      <c r="C109" s="24"/>
    </row>
    <row r="110" spans="1:3" ht="14.25" customHeight="1">
      <c r="A110" s="24"/>
      <c r="B110" s="24"/>
      <c r="C110" s="24"/>
    </row>
    <row r="111" spans="1:3" ht="14.25" customHeight="1">
      <c r="A111" s="24"/>
      <c r="B111" s="24"/>
      <c r="C111" s="24"/>
    </row>
    <row r="112" spans="1:3" ht="14.25" customHeight="1">
      <c r="A112" s="24"/>
      <c r="B112" s="24"/>
      <c r="C112" s="24"/>
    </row>
    <row r="113" spans="1:3" ht="14.25" customHeight="1">
      <c r="A113" s="24"/>
      <c r="B113" s="24"/>
      <c r="C113" s="24"/>
    </row>
    <row r="114" spans="1:3" ht="14.25" customHeight="1">
      <c r="A114" s="24"/>
      <c r="B114" s="24"/>
      <c r="C114" s="24"/>
    </row>
    <row r="115" spans="1:3" ht="14.25" customHeight="1">
      <c r="A115" s="24"/>
      <c r="B115" s="24"/>
      <c r="C115" s="24"/>
    </row>
    <row r="116" spans="1:3" ht="14.25" customHeight="1">
      <c r="A116" s="24"/>
      <c r="B116" s="24"/>
      <c r="C116" s="24"/>
    </row>
    <row r="117" spans="1:3" ht="14.25" customHeight="1">
      <c r="A117" s="24"/>
      <c r="B117" s="24"/>
      <c r="C117" s="24"/>
    </row>
    <row r="118" spans="1:3" ht="14.25" customHeight="1">
      <c r="A118" s="24"/>
      <c r="B118" s="24"/>
      <c r="C118" s="24"/>
    </row>
    <row r="119" spans="1:3" ht="14.25" customHeight="1">
      <c r="A119" s="24"/>
      <c r="B119" s="24"/>
      <c r="C119" s="24"/>
    </row>
    <row r="120" spans="1:3" ht="14.25" customHeight="1">
      <c r="A120" s="24"/>
      <c r="B120" s="24"/>
      <c r="C120" s="24"/>
    </row>
    <row r="121" spans="1:3" ht="14.25" customHeight="1">
      <c r="A121" s="24"/>
      <c r="B121" s="24"/>
      <c r="C121" s="24"/>
    </row>
    <row r="122" spans="1:3" ht="14.25" customHeight="1">
      <c r="A122" s="24"/>
      <c r="B122" s="24"/>
      <c r="C122" s="24"/>
    </row>
    <row r="123" spans="1:3" ht="14.25" customHeight="1">
      <c r="A123" s="24"/>
      <c r="B123" s="24"/>
      <c r="C123" s="24"/>
    </row>
    <row r="124" spans="1:3" ht="14.25" customHeight="1">
      <c r="A124" s="24"/>
      <c r="B124" s="24"/>
      <c r="C124" s="24"/>
    </row>
    <row r="125" spans="1:3" ht="14.25" customHeight="1">
      <c r="A125" s="24"/>
      <c r="B125" s="24"/>
      <c r="C125" s="24"/>
    </row>
    <row r="126" spans="1:3" ht="14.25" customHeight="1">
      <c r="A126" s="24"/>
      <c r="B126" s="24"/>
      <c r="C126" s="24"/>
    </row>
    <row r="127" spans="1:3" ht="14.25" customHeight="1">
      <c r="A127" s="24"/>
      <c r="B127" s="24"/>
      <c r="C127" s="24"/>
    </row>
    <row r="128" spans="1:3" ht="14.25" customHeight="1">
      <c r="A128" s="24"/>
      <c r="B128" s="24"/>
      <c r="C128" s="24"/>
    </row>
    <row r="129" spans="1:3" ht="14.25" customHeight="1">
      <c r="A129" s="24"/>
      <c r="B129" s="24"/>
      <c r="C129" s="24"/>
    </row>
    <row r="130" spans="1:3" ht="14.25" customHeight="1">
      <c r="A130" s="24"/>
      <c r="B130" s="24"/>
      <c r="C130" s="24"/>
    </row>
    <row r="131" spans="1:3" ht="14.25" customHeight="1">
      <c r="A131" s="24"/>
      <c r="B131" s="24"/>
      <c r="C131" s="24"/>
    </row>
    <row r="132" spans="1:3" ht="14.25" customHeight="1">
      <c r="A132" s="24"/>
      <c r="B132" s="24"/>
      <c r="C132" s="24"/>
    </row>
    <row r="133" spans="1:3" ht="14.25" customHeight="1">
      <c r="A133" s="24"/>
      <c r="B133" s="24"/>
      <c r="C133" s="24"/>
    </row>
    <row r="134" spans="1:3" ht="14.25" customHeight="1">
      <c r="A134" s="24"/>
      <c r="B134" s="24"/>
      <c r="C134" s="24"/>
    </row>
    <row r="135" spans="1:3" ht="14.25" customHeight="1">
      <c r="A135" s="24"/>
      <c r="B135" s="24"/>
      <c r="C135" s="24"/>
    </row>
    <row r="136" spans="1:3" ht="14.25" customHeight="1">
      <c r="A136" s="24"/>
      <c r="B136" s="24"/>
      <c r="C136" s="24"/>
    </row>
    <row r="137" spans="1:3" ht="14.25" customHeight="1">
      <c r="A137" s="24"/>
      <c r="B137" s="24"/>
      <c r="C137" s="24"/>
    </row>
    <row r="138" spans="1:3" ht="14.25" customHeight="1">
      <c r="A138" s="24"/>
      <c r="B138" s="24"/>
      <c r="C138" s="24"/>
    </row>
    <row r="139" spans="1:3" ht="14.25" customHeight="1">
      <c r="A139" s="24"/>
      <c r="B139" s="24"/>
      <c r="C139" s="24"/>
    </row>
    <row r="140" spans="1:3" ht="14.25" customHeight="1">
      <c r="A140" s="24"/>
      <c r="B140" s="24"/>
      <c r="C140" s="24"/>
    </row>
    <row r="141" spans="1:3" ht="14.25" customHeight="1">
      <c r="A141" s="24"/>
      <c r="B141" s="24"/>
      <c r="C141" s="24"/>
    </row>
    <row r="142" spans="1:3" ht="14.25" customHeight="1">
      <c r="A142" s="24"/>
      <c r="B142" s="24"/>
      <c r="C142" s="24"/>
    </row>
    <row r="143" spans="1:3" ht="14.25" customHeight="1">
      <c r="A143" s="24"/>
      <c r="B143" s="24"/>
      <c r="C143" s="24"/>
    </row>
    <row r="144" spans="1:3" ht="14.25" customHeight="1">
      <c r="A144" s="24"/>
      <c r="B144" s="24"/>
      <c r="C144" s="24"/>
    </row>
    <row r="145" spans="1:3" ht="14.25" customHeight="1">
      <c r="A145" s="24"/>
      <c r="B145" s="24"/>
      <c r="C145" s="24"/>
    </row>
    <row r="146" spans="1:3" ht="14.25" customHeight="1">
      <c r="A146" s="24"/>
      <c r="B146" s="24"/>
      <c r="C146" s="24"/>
    </row>
    <row r="147" spans="1:3" ht="14.25" customHeight="1">
      <c r="A147" s="24"/>
      <c r="B147" s="24"/>
      <c r="C147" s="24"/>
    </row>
    <row r="148" spans="1:3" ht="14.25" customHeight="1">
      <c r="A148" s="24"/>
      <c r="B148" s="24"/>
      <c r="C148" s="24"/>
    </row>
    <row r="149" spans="1:3" ht="14.25" customHeight="1">
      <c r="A149" s="24"/>
      <c r="B149" s="24"/>
      <c r="C149" s="24"/>
    </row>
    <row r="150" spans="1:3" ht="14.25" customHeight="1">
      <c r="A150" s="24"/>
      <c r="B150" s="24"/>
      <c r="C150" s="24"/>
    </row>
    <row r="151" spans="1:3" ht="14.25" customHeight="1">
      <c r="A151" s="24"/>
      <c r="B151" s="24"/>
      <c r="C151" s="24"/>
    </row>
    <row r="152" spans="1:3" ht="14.25" customHeight="1">
      <c r="A152" s="24"/>
      <c r="B152" s="24"/>
      <c r="C152" s="24"/>
    </row>
    <row r="153" spans="1:3" ht="14.25" customHeight="1">
      <c r="A153" s="24"/>
      <c r="B153" s="24"/>
      <c r="C153" s="24"/>
    </row>
    <row r="154" spans="1:3" ht="14.25" customHeight="1">
      <c r="A154" s="24"/>
      <c r="B154" s="24"/>
      <c r="C154" s="24"/>
    </row>
    <row r="155" spans="1:3" ht="14.25" customHeight="1">
      <c r="A155" s="24"/>
      <c r="B155" s="24"/>
      <c r="C155" s="24"/>
    </row>
    <row r="156" spans="1:3" ht="14.25" customHeight="1">
      <c r="A156" s="24"/>
      <c r="B156" s="24"/>
      <c r="C156" s="24"/>
    </row>
    <row r="157" spans="1:3" ht="14.25" customHeight="1">
      <c r="A157" s="24"/>
      <c r="B157" s="24"/>
      <c r="C157" s="24"/>
    </row>
    <row r="158" spans="1:3" ht="14.25" customHeight="1">
      <c r="A158" s="24"/>
      <c r="B158" s="24"/>
      <c r="C158" s="24"/>
    </row>
    <row r="159" spans="1:3" ht="14.25" customHeight="1">
      <c r="A159" s="24"/>
      <c r="B159" s="24"/>
      <c r="C159" s="24"/>
    </row>
    <row r="160" spans="1:3" ht="14.25" customHeight="1">
      <c r="A160" s="24"/>
      <c r="B160" s="24"/>
      <c r="C160" s="24"/>
    </row>
    <row r="161" spans="1:3" ht="14.25" customHeight="1">
      <c r="A161" s="24"/>
      <c r="B161" s="24"/>
      <c r="C161" s="24"/>
    </row>
    <row r="162" spans="1:3" ht="14.25" customHeight="1">
      <c r="A162" s="24"/>
      <c r="B162" s="24"/>
      <c r="C162" s="24"/>
    </row>
    <row r="163" spans="1:3" ht="14.25" customHeight="1">
      <c r="A163" s="24"/>
      <c r="B163" s="24"/>
      <c r="C163" s="24"/>
    </row>
    <row r="164" spans="1:3" ht="14.25" customHeight="1">
      <c r="A164" s="24"/>
      <c r="B164" s="24"/>
      <c r="C164" s="24"/>
    </row>
    <row r="165" spans="1:3" ht="14.25" customHeight="1">
      <c r="A165" s="24"/>
      <c r="B165" s="24"/>
      <c r="C165" s="24"/>
    </row>
    <row r="166" spans="1:3" ht="14.25" customHeight="1">
      <c r="A166" s="24"/>
      <c r="B166" s="24"/>
      <c r="C166" s="24"/>
    </row>
    <row r="167" spans="1:3" ht="14.25" customHeight="1">
      <c r="A167" s="24"/>
      <c r="B167" s="24"/>
      <c r="C167" s="24"/>
    </row>
    <row r="168" spans="1:3" ht="14.25" customHeight="1">
      <c r="A168" s="24"/>
      <c r="B168" s="24"/>
      <c r="C168" s="24"/>
    </row>
    <row r="169" spans="1:3" ht="14.25" customHeight="1">
      <c r="A169" s="24"/>
      <c r="B169" s="24"/>
      <c r="C169" s="24"/>
    </row>
    <row r="170" spans="1:3" ht="14.25" customHeight="1">
      <c r="A170" s="24"/>
      <c r="B170" s="24"/>
      <c r="C170" s="24"/>
    </row>
    <row r="171" spans="1:3" ht="14.25" customHeight="1">
      <c r="A171" s="24"/>
      <c r="B171" s="24"/>
      <c r="C171" s="24"/>
    </row>
    <row r="172" spans="1:3" ht="14.25" customHeight="1">
      <c r="A172" s="24"/>
      <c r="B172" s="24"/>
      <c r="C172" s="24"/>
    </row>
    <row r="173" spans="1:3" ht="14.25" customHeight="1">
      <c r="A173" s="24"/>
      <c r="B173" s="24"/>
      <c r="C173" s="24"/>
    </row>
    <row r="174" spans="1:3" ht="14.25" customHeight="1">
      <c r="A174" s="24"/>
      <c r="B174" s="24"/>
      <c r="C174" s="24"/>
    </row>
    <row r="175" spans="1:3" ht="14.25" customHeight="1">
      <c r="A175" s="24"/>
      <c r="B175" s="24"/>
      <c r="C175" s="24"/>
    </row>
    <row r="176" spans="1:3" ht="14.25" customHeight="1">
      <c r="A176" s="24"/>
      <c r="B176" s="24"/>
      <c r="C176" s="24"/>
    </row>
    <row r="177" spans="1:3" ht="14.25" customHeight="1">
      <c r="A177" s="24"/>
      <c r="B177" s="24"/>
      <c r="C177" s="24"/>
    </row>
    <row r="178" spans="1:3" ht="14.25" customHeight="1">
      <c r="A178" s="24"/>
      <c r="B178" s="24"/>
      <c r="C178" s="24"/>
    </row>
    <row r="179" spans="1:3" ht="14.25" customHeight="1">
      <c r="A179" s="24"/>
      <c r="B179" s="24"/>
      <c r="C179" s="24"/>
    </row>
    <row r="180" spans="1:3" ht="14.25" customHeight="1">
      <c r="A180" s="24"/>
      <c r="B180" s="24"/>
      <c r="C180" s="24"/>
    </row>
    <row r="181" spans="1:3" ht="14.25" customHeight="1">
      <c r="A181" s="24"/>
      <c r="B181" s="24"/>
      <c r="C181" s="24"/>
    </row>
    <row r="182" spans="1:3" ht="14.25" customHeight="1">
      <c r="A182" s="24"/>
      <c r="B182" s="24"/>
      <c r="C182" s="24"/>
    </row>
    <row r="183" spans="1:3" ht="14.25" customHeight="1">
      <c r="A183" s="24"/>
      <c r="B183" s="24"/>
      <c r="C183" s="24"/>
    </row>
    <row r="184" spans="1:3" ht="14.25" customHeight="1">
      <c r="A184" s="24"/>
      <c r="B184" s="24"/>
      <c r="C184" s="24"/>
    </row>
    <row r="185" spans="1:3" ht="14.25" customHeight="1">
      <c r="A185" s="24"/>
      <c r="B185" s="24"/>
      <c r="C185" s="24"/>
    </row>
    <row r="186" spans="1:3" ht="14.25" customHeight="1">
      <c r="A186" s="24"/>
      <c r="B186" s="24"/>
      <c r="C186" s="24"/>
    </row>
    <row r="187" spans="1:3" ht="14.25" customHeight="1">
      <c r="A187" s="24"/>
      <c r="B187" s="24"/>
      <c r="C187" s="24"/>
    </row>
    <row r="188" spans="1:3" ht="14.25" customHeight="1">
      <c r="A188" s="24"/>
      <c r="B188" s="24"/>
      <c r="C188" s="24"/>
    </row>
    <row r="189" spans="1:3" ht="14.25" customHeight="1">
      <c r="A189" s="24"/>
      <c r="B189" s="24"/>
      <c r="C189" s="24"/>
    </row>
    <row r="190" spans="1:3" ht="14.25" customHeight="1">
      <c r="A190" s="24"/>
      <c r="B190" s="24"/>
      <c r="C190" s="24"/>
    </row>
    <row r="191" spans="1:3" ht="14.25" customHeight="1">
      <c r="A191" s="24"/>
      <c r="B191" s="24"/>
      <c r="C191" s="24"/>
    </row>
    <row r="192" spans="1:3" ht="14.25" customHeight="1">
      <c r="A192" s="24"/>
      <c r="B192" s="24"/>
      <c r="C192" s="24"/>
    </row>
    <row r="193" spans="1:3" ht="14.25" customHeight="1">
      <c r="A193" s="24"/>
      <c r="B193" s="24"/>
      <c r="C193" s="24"/>
    </row>
    <row r="194" spans="1:3" ht="14.25" customHeight="1">
      <c r="A194" s="24"/>
      <c r="B194" s="24"/>
      <c r="C194" s="24"/>
    </row>
    <row r="195" spans="1:3" ht="14.25" customHeight="1">
      <c r="A195" s="24"/>
      <c r="B195" s="24"/>
      <c r="C195" s="24"/>
    </row>
    <row r="196" spans="1:3" ht="14.25" customHeight="1">
      <c r="A196" s="24"/>
      <c r="B196" s="24"/>
      <c r="C196" s="24"/>
    </row>
    <row r="197" spans="1:3" ht="14.25" customHeight="1">
      <c r="A197" s="24"/>
      <c r="B197" s="24"/>
      <c r="C197" s="24"/>
    </row>
    <row r="198" spans="1:3" ht="14.25" customHeight="1">
      <c r="A198" s="24"/>
      <c r="B198" s="24"/>
      <c r="C198" s="24"/>
    </row>
    <row r="199" spans="1:3" ht="14.25" customHeight="1">
      <c r="A199" s="24"/>
      <c r="B199" s="24"/>
      <c r="C199" s="24"/>
    </row>
    <row r="200" spans="1:3" ht="14.25" customHeight="1">
      <c r="A200" s="24"/>
      <c r="B200" s="24"/>
      <c r="C200" s="24"/>
    </row>
    <row r="201" spans="1:3" ht="14.25" customHeight="1">
      <c r="A201" s="24"/>
      <c r="B201" s="24"/>
      <c r="C201" s="24"/>
    </row>
    <row r="202" spans="1:3" ht="14.25" customHeight="1">
      <c r="A202" s="24"/>
      <c r="B202" s="24"/>
      <c r="C202" s="24"/>
    </row>
    <row r="203" spans="1:3" ht="14.25" customHeight="1">
      <c r="A203" s="24"/>
      <c r="B203" s="24"/>
      <c r="C203" s="24"/>
    </row>
    <row r="204" spans="1:3" ht="14.25" customHeight="1">
      <c r="A204" s="24"/>
      <c r="B204" s="24"/>
      <c r="C204" s="24"/>
    </row>
    <row r="205" spans="1:3" ht="14.25" customHeight="1">
      <c r="A205" s="24"/>
      <c r="B205" s="24"/>
      <c r="C205" s="24"/>
    </row>
    <row r="206" spans="1:3" ht="14.25" customHeight="1">
      <c r="A206" s="24"/>
      <c r="B206" s="24"/>
      <c r="C206" s="24"/>
    </row>
    <row r="207" spans="1:3" ht="14.25" customHeight="1">
      <c r="A207" s="24"/>
      <c r="B207" s="24"/>
      <c r="C207" s="24"/>
    </row>
    <row r="208" spans="1:3" ht="14.25" customHeight="1">
      <c r="A208" s="24"/>
      <c r="B208" s="24"/>
      <c r="C208" s="24"/>
    </row>
    <row r="209" spans="1:3" ht="14.25" customHeight="1">
      <c r="A209" s="24"/>
      <c r="B209" s="24"/>
      <c r="C209" s="24"/>
    </row>
    <row r="210" spans="1:3" ht="14.25" customHeight="1">
      <c r="A210" s="24"/>
      <c r="B210" s="24"/>
      <c r="C210" s="24"/>
    </row>
    <row r="211" spans="1:3" ht="14.25" customHeight="1">
      <c r="A211" s="24"/>
      <c r="B211" s="24"/>
      <c r="C211" s="24"/>
    </row>
    <row r="212" spans="1:3" ht="14.25" customHeight="1">
      <c r="A212" s="24"/>
      <c r="B212" s="24"/>
      <c r="C212" s="24"/>
    </row>
    <row r="213" spans="1:3" ht="14.25" customHeight="1">
      <c r="A213" s="24"/>
      <c r="B213" s="24"/>
      <c r="C213" s="24"/>
    </row>
    <row r="214" spans="1:3" ht="14.25" customHeight="1">
      <c r="A214" s="24"/>
      <c r="B214" s="24"/>
      <c r="C214" s="24"/>
    </row>
    <row r="215" spans="1:3" ht="14.25" customHeight="1">
      <c r="A215" s="24"/>
      <c r="B215" s="24"/>
      <c r="C215" s="24"/>
    </row>
    <row r="216" spans="1:3" ht="14.25" customHeight="1">
      <c r="A216" s="24"/>
      <c r="B216" s="24"/>
      <c r="C216" s="24"/>
    </row>
    <row r="217" spans="1:3" ht="14.25" customHeight="1">
      <c r="A217" s="24"/>
      <c r="B217" s="24"/>
      <c r="C217" s="24"/>
    </row>
    <row r="218" spans="1:3" ht="14.25" customHeight="1">
      <c r="A218" s="24"/>
      <c r="B218" s="24"/>
      <c r="C218" s="24"/>
    </row>
    <row r="219" spans="1:3" ht="14.25" customHeight="1">
      <c r="A219" s="24"/>
      <c r="B219" s="24"/>
      <c r="C219" s="24"/>
    </row>
    <row r="220" spans="1:3" ht="14.25" customHeight="1">
      <c r="A220" s="24"/>
      <c r="B220" s="24"/>
      <c r="C220" s="24"/>
    </row>
    <row r="221" spans="1:3" ht="14.25" customHeight="1">
      <c r="A221" s="24"/>
      <c r="B221" s="24"/>
      <c r="C221" s="24"/>
    </row>
    <row r="222" spans="1:3" ht="14.25" customHeight="1">
      <c r="A222" s="24"/>
      <c r="B222" s="24"/>
      <c r="C222" s="24"/>
    </row>
    <row r="223" spans="1:3" ht="14.25" customHeight="1">
      <c r="A223" s="24"/>
      <c r="B223" s="24"/>
      <c r="C223" s="24"/>
    </row>
    <row r="224" spans="1:3" ht="14.25" customHeight="1">
      <c r="A224" s="24"/>
      <c r="B224" s="24"/>
      <c r="C224" s="24"/>
    </row>
    <row r="225" spans="1:3" ht="14.25" customHeight="1">
      <c r="A225" s="24"/>
      <c r="B225" s="24"/>
      <c r="C225" s="24"/>
    </row>
    <row r="226" spans="1:3" ht="14.25" customHeight="1">
      <c r="A226" s="24"/>
      <c r="B226" s="24"/>
      <c r="C226" s="24"/>
    </row>
    <row r="227" spans="1:3" ht="14.25" customHeight="1">
      <c r="A227" s="24"/>
      <c r="B227" s="24"/>
      <c r="C227" s="24"/>
    </row>
    <row r="228" spans="1:3" ht="14.25" customHeight="1">
      <c r="A228" s="24"/>
      <c r="B228" s="24"/>
      <c r="C228" s="24"/>
    </row>
    <row r="229" spans="1:3" ht="14.25" customHeight="1">
      <c r="A229" s="24"/>
      <c r="B229" s="24"/>
      <c r="C229" s="24"/>
    </row>
    <row r="230" spans="1:3" ht="14.25" customHeight="1">
      <c r="A230" s="24"/>
      <c r="B230" s="24"/>
      <c r="C230" s="24"/>
    </row>
    <row r="231" spans="1:3" ht="14.25" customHeight="1">
      <c r="A231" s="24"/>
      <c r="B231" s="24"/>
      <c r="C231" s="24"/>
    </row>
    <row r="232" spans="1:3" ht="14.25" customHeight="1">
      <c r="A232" s="24"/>
      <c r="B232" s="24"/>
      <c r="C232" s="24"/>
    </row>
    <row r="233" spans="1:3" ht="14.25" customHeight="1">
      <c r="A233" s="24"/>
      <c r="B233" s="24"/>
      <c r="C233" s="24"/>
    </row>
    <row r="234" spans="1:3" ht="14.25" customHeight="1">
      <c r="A234" s="24"/>
      <c r="B234" s="24"/>
      <c r="C234" s="24"/>
    </row>
    <row r="235" spans="1:3" ht="14.25" customHeight="1">
      <c r="A235" s="24"/>
      <c r="B235" s="24"/>
      <c r="C235" s="24"/>
    </row>
    <row r="236" spans="1:3" ht="14.25" customHeight="1">
      <c r="A236" s="24"/>
      <c r="B236" s="24"/>
      <c r="C236" s="24"/>
    </row>
    <row r="237" spans="1:3" ht="14.25" customHeight="1">
      <c r="A237" s="24"/>
      <c r="B237" s="24"/>
      <c r="C237" s="24"/>
    </row>
    <row r="238" spans="1:3" ht="14.25" customHeight="1">
      <c r="A238" s="24"/>
      <c r="B238" s="24"/>
      <c r="C238" s="24"/>
    </row>
    <row r="239" spans="1:3" ht="14.25" customHeight="1">
      <c r="A239" s="24"/>
      <c r="B239" s="24"/>
      <c r="C239" s="24"/>
    </row>
    <row r="240" spans="1:3" ht="14.25" customHeight="1">
      <c r="A240" s="24"/>
      <c r="B240" s="24"/>
      <c r="C240" s="24"/>
    </row>
    <row r="241" spans="1:3" ht="14.25" customHeight="1">
      <c r="A241" s="24"/>
      <c r="B241" s="24"/>
      <c r="C241" s="24"/>
    </row>
    <row r="242" spans="1:3" ht="14.25" customHeight="1">
      <c r="A242" s="24"/>
      <c r="B242" s="24"/>
      <c r="C242" s="24"/>
    </row>
    <row r="243" spans="1:3" ht="14.25" customHeight="1">
      <c r="A243" s="24"/>
      <c r="B243" s="24"/>
      <c r="C243" s="24"/>
    </row>
    <row r="244" spans="1:3" ht="14.25" customHeight="1">
      <c r="A244" s="24"/>
      <c r="B244" s="24"/>
      <c r="C244" s="24"/>
    </row>
    <row r="245" spans="1:3" ht="14.25" customHeight="1">
      <c r="A245" s="24"/>
      <c r="B245" s="24"/>
      <c r="C245" s="24"/>
    </row>
    <row r="246" spans="1:3" ht="14.25" customHeight="1">
      <c r="A246" s="24"/>
      <c r="B246" s="24"/>
      <c r="C246" s="24"/>
    </row>
    <row r="247" spans="1:3" ht="14.25" customHeight="1">
      <c r="A247" s="24"/>
      <c r="B247" s="24"/>
      <c r="C247" s="24"/>
    </row>
    <row r="248" spans="1:3" ht="14.25" customHeight="1">
      <c r="A248" s="24"/>
      <c r="B248" s="24"/>
      <c r="C248" s="24"/>
    </row>
    <row r="249" spans="1:3" ht="14.25" customHeight="1">
      <c r="A249" s="24"/>
      <c r="B249" s="24"/>
      <c r="C249" s="24"/>
    </row>
    <row r="250" spans="1:3" ht="14.25" customHeight="1">
      <c r="A250" s="24"/>
      <c r="B250" s="24"/>
      <c r="C250" s="24"/>
    </row>
    <row r="251" spans="1:3" ht="14.25" customHeight="1">
      <c r="A251" s="24"/>
      <c r="B251" s="24"/>
      <c r="C251" s="24"/>
    </row>
    <row r="252" spans="1:3" ht="14.25" customHeight="1">
      <c r="A252" s="24"/>
      <c r="B252" s="24"/>
      <c r="C252" s="24"/>
    </row>
    <row r="253" spans="1:3" ht="14.25" customHeight="1">
      <c r="A253" s="24"/>
      <c r="B253" s="24"/>
      <c r="C253" s="24"/>
    </row>
    <row r="254" spans="1:3" ht="14.25" customHeight="1">
      <c r="A254" s="24"/>
      <c r="B254" s="24"/>
      <c r="C254" s="24"/>
    </row>
    <row r="255" spans="1:3" ht="14.25" customHeight="1">
      <c r="A255" s="24"/>
      <c r="B255" s="24"/>
      <c r="C255" s="24"/>
    </row>
    <row r="256" spans="1:3" ht="14.25" customHeight="1">
      <c r="A256" s="24"/>
      <c r="B256" s="24"/>
      <c r="C256" s="24"/>
    </row>
    <row r="257" spans="1:3" ht="14.25" customHeight="1">
      <c r="A257" s="24"/>
      <c r="B257" s="24"/>
      <c r="C257" s="24"/>
    </row>
    <row r="258" spans="1:3" ht="14.25" customHeight="1">
      <c r="A258" s="24"/>
      <c r="B258" s="24"/>
      <c r="C258" s="24"/>
    </row>
    <row r="259" spans="1:3" ht="14.25" customHeight="1">
      <c r="A259" s="24"/>
      <c r="B259" s="24"/>
      <c r="C259" s="24"/>
    </row>
    <row r="260" spans="1:3" ht="14.25" customHeight="1">
      <c r="A260" s="24"/>
      <c r="B260" s="24"/>
      <c r="C260" s="24"/>
    </row>
    <row r="261" spans="1:3" ht="14.25" customHeight="1">
      <c r="A261" s="24"/>
      <c r="B261" s="24"/>
      <c r="C261" s="24"/>
    </row>
    <row r="262" spans="1:3" ht="14.25" customHeight="1">
      <c r="A262" s="24"/>
      <c r="B262" s="24"/>
      <c r="C262" s="24"/>
    </row>
    <row r="263" spans="1:3" ht="14.25" customHeight="1">
      <c r="A263" s="24"/>
      <c r="B263" s="24"/>
      <c r="C263" s="24"/>
    </row>
    <row r="264" spans="1:3" ht="14.25" customHeight="1">
      <c r="A264" s="24"/>
      <c r="B264" s="24"/>
      <c r="C264" s="24"/>
    </row>
    <row r="265" spans="1:3" ht="14.25" customHeight="1">
      <c r="A265" s="24"/>
      <c r="B265" s="24"/>
      <c r="C265" s="24"/>
    </row>
    <row r="266" spans="1:3" ht="14.25" customHeight="1">
      <c r="A266" s="24"/>
      <c r="B266" s="24"/>
      <c r="C266" s="24"/>
    </row>
    <row r="267" spans="1:3" ht="14.25" customHeight="1">
      <c r="A267" s="24"/>
      <c r="B267" s="24"/>
      <c r="C267" s="24"/>
    </row>
    <row r="268" spans="1:3" ht="14.25" customHeight="1">
      <c r="A268" s="24"/>
      <c r="B268" s="24"/>
      <c r="C268" s="24"/>
    </row>
    <row r="269" spans="1:3" ht="14.25" customHeight="1">
      <c r="A269" s="24"/>
      <c r="B269" s="24"/>
      <c r="C269" s="24"/>
    </row>
    <row r="270" spans="1:3" ht="14.25" customHeight="1">
      <c r="A270" s="24"/>
      <c r="B270" s="24"/>
      <c r="C270" s="24"/>
    </row>
    <row r="271" spans="1:3" ht="14.25" customHeight="1">
      <c r="A271" s="24"/>
      <c r="B271" s="24"/>
      <c r="C271" s="24"/>
    </row>
    <row r="272" spans="1:3" ht="14.25" customHeight="1">
      <c r="A272" s="24"/>
      <c r="B272" s="24"/>
      <c r="C272" s="24"/>
    </row>
    <row r="273" spans="1:3" ht="14.25" customHeight="1">
      <c r="A273" s="24"/>
      <c r="B273" s="24"/>
      <c r="C273" s="24"/>
    </row>
    <row r="274" spans="1:3" ht="14.25" customHeight="1">
      <c r="A274" s="24"/>
      <c r="B274" s="24"/>
      <c r="C274" s="24"/>
    </row>
    <row r="275" spans="1:3" ht="14.25" customHeight="1">
      <c r="A275" s="24"/>
      <c r="B275" s="24"/>
      <c r="C275" s="24"/>
    </row>
    <row r="276" spans="1:3" ht="14.25" customHeight="1">
      <c r="A276" s="24"/>
      <c r="B276" s="24"/>
      <c r="C276" s="24"/>
    </row>
    <row r="277" spans="1:3" ht="14.25" customHeight="1">
      <c r="A277" s="24"/>
      <c r="B277" s="24"/>
      <c r="C277" s="24"/>
    </row>
    <row r="278" spans="1:3" ht="14.25" customHeight="1">
      <c r="A278" s="24"/>
      <c r="B278" s="24"/>
      <c r="C278" s="24"/>
    </row>
    <row r="279" spans="1:3" ht="14.25" customHeight="1">
      <c r="A279" s="24"/>
      <c r="B279" s="24"/>
      <c r="C279" s="24"/>
    </row>
    <row r="280" spans="1:3" ht="14.25" customHeight="1">
      <c r="A280" s="24"/>
      <c r="B280" s="24"/>
      <c r="C280" s="24"/>
    </row>
    <row r="281" spans="1:3" ht="14.25" customHeight="1">
      <c r="A281" s="24"/>
      <c r="B281" s="24"/>
      <c r="C281" s="24"/>
    </row>
    <row r="282" spans="1:3" ht="14.25" customHeight="1">
      <c r="A282" s="24"/>
      <c r="B282" s="24"/>
      <c r="C282" s="24"/>
    </row>
    <row r="283" spans="1:3" ht="14.25" customHeight="1">
      <c r="A283" s="24"/>
      <c r="B283" s="24"/>
      <c r="C283" s="24"/>
    </row>
    <row r="284" spans="1:3" ht="14.25" customHeight="1">
      <c r="A284" s="24"/>
      <c r="B284" s="24"/>
      <c r="C284" s="24"/>
    </row>
    <row r="285" spans="1:3" ht="14.25" customHeight="1">
      <c r="A285" s="24"/>
      <c r="B285" s="24"/>
      <c r="C285" s="24"/>
    </row>
    <row r="286" spans="1:3" ht="14.25" customHeight="1">
      <c r="A286" s="24"/>
      <c r="B286" s="24"/>
      <c r="C286" s="24"/>
    </row>
    <row r="287" spans="1:3" ht="14.25" customHeight="1">
      <c r="A287" s="24"/>
      <c r="B287" s="24"/>
      <c r="C287" s="24"/>
    </row>
    <row r="288" spans="1:3" ht="14.25" customHeight="1">
      <c r="A288" s="24"/>
      <c r="B288" s="24"/>
      <c r="C288" s="24"/>
    </row>
    <row r="289" spans="1:3" ht="14.25" customHeight="1">
      <c r="A289" s="24"/>
      <c r="B289" s="24"/>
      <c r="C289" s="24"/>
    </row>
    <row r="290" spans="1:3" ht="14.25" customHeight="1">
      <c r="A290" s="24"/>
      <c r="B290" s="24"/>
      <c r="C290" s="24"/>
    </row>
    <row r="291" spans="1:3" ht="14.25" customHeight="1">
      <c r="A291" s="24"/>
      <c r="B291" s="24"/>
      <c r="C291" s="24"/>
    </row>
    <row r="292" spans="1:3" ht="14.25" customHeight="1">
      <c r="A292" s="24"/>
      <c r="B292" s="24"/>
      <c r="C292" s="24"/>
    </row>
    <row r="293" spans="1:3" ht="14.25" customHeight="1">
      <c r="A293" s="24"/>
      <c r="B293" s="24"/>
      <c r="C293" s="24"/>
    </row>
    <row r="294" spans="1:3" ht="14.25" customHeight="1">
      <c r="A294" s="24"/>
      <c r="B294" s="24"/>
      <c r="C294" s="24"/>
    </row>
    <row r="295" spans="1:3" ht="14.25" customHeight="1">
      <c r="A295" s="24"/>
      <c r="B295" s="24"/>
      <c r="C295" s="24"/>
    </row>
    <row r="296" spans="1:3" ht="14.25" customHeight="1">
      <c r="A296" s="24"/>
      <c r="B296" s="24"/>
      <c r="C296" s="24"/>
    </row>
    <row r="297" spans="1:3" ht="14.25" customHeight="1">
      <c r="A297" s="24"/>
      <c r="B297" s="24"/>
      <c r="C297" s="24"/>
    </row>
    <row r="298" spans="1:3" ht="14.25" customHeight="1">
      <c r="A298" s="24"/>
      <c r="B298" s="24"/>
      <c r="C298" s="24"/>
    </row>
    <row r="299" spans="1:3" ht="14.25" customHeight="1">
      <c r="A299" s="24"/>
      <c r="B299" s="24"/>
      <c r="C299" s="24"/>
    </row>
    <row r="300" spans="1:3" ht="14.25" customHeight="1">
      <c r="A300" s="24"/>
      <c r="B300" s="24"/>
      <c r="C300" s="24"/>
    </row>
    <row r="301" spans="1:3" ht="14.25" customHeight="1">
      <c r="A301" s="24"/>
      <c r="B301" s="24"/>
      <c r="C301" s="24"/>
    </row>
    <row r="302" spans="1:3" ht="14.25" customHeight="1">
      <c r="A302" s="24"/>
      <c r="B302" s="24"/>
      <c r="C302" s="24"/>
    </row>
    <row r="303" spans="1:3" ht="14.25" customHeight="1">
      <c r="A303" s="24"/>
      <c r="B303" s="24"/>
      <c r="C303" s="24"/>
    </row>
    <row r="304" spans="1:3" ht="14.25" customHeight="1">
      <c r="A304" s="24"/>
      <c r="B304" s="24"/>
      <c r="C304" s="24"/>
    </row>
    <row r="305" spans="1:3" ht="14.25" customHeight="1">
      <c r="A305" s="24"/>
      <c r="B305" s="24"/>
      <c r="C305" s="24"/>
    </row>
    <row r="306" spans="1:3" ht="14.25" customHeight="1">
      <c r="A306" s="24"/>
      <c r="B306" s="24"/>
      <c r="C306" s="24"/>
    </row>
    <row r="307" spans="1:3" ht="14.25" customHeight="1">
      <c r="A307" s="24"/>
      <c r="B307" s="24"/>
      <c r="C307" s="24"/>
    </row>
    <row r="308" spans="1:3" ht="14.25" customHeight="1">
      <c r="A308" s="24"/>
      <c r="B308" s="24"/>
      <c r="C308" s="24"/>
    </row>
    <row r="309" spans="1:3" ht="14.25" customHeight="1">
      <c r="A309" s="24"/>
      <c r="B309" s="24"/>
      <c r="C309" s="24"/>
    </row>
    <row r="310" spans="1:3" ht="14.25" customHeight="1">
      <c r="A310" s="24"/>
      <c r="B310" s="24"/>
      <c r="C310" s="24"/>
    </row>
    <row r="311" spans="1:3" ht="14.25" customHeight="1">
      <c r="A311" s="24"/>
      <c r="B311" s="24"/>
      <c r="C311" s="24"/>
    </row>
    <row r="312" spans="1:3" ht="14.25" customHeight="1">
      <c r="A312" s="24"/>
      <c r="B312" s="24"/>
      <c r="C312" s="24"/>
    </row>
    <row r="313" spans="1:3" ht="14.25" customHeight="1">
      <c r="A313" s="24"/>
      <c r="B313" s="24"/>
      <c r="C313" s="24"/>
    </row>
    <row r="314" spans="1:3" ht="14.25" customHeight="1">
      <c r="A314" s="24"/>
      <c r="B314" s="24"/>
      <c r="C314" s="24"/>
    </row>
    <row r="315" spans="1:3" ht="14.25" customHeight="1">
      <c r="A315" s="24"/>
      <c r="B315" s="24"/>
      <c r="C315" s="24"/>
    </row>
    <row r="316" spans="1:3" ht="14.25" customHeight="1">
      <c r="A316" s="24"/>
      <c r="B316" s="24"/>
      <c r="C316" s="24"/>
    </row>
    <row r="317" spans="1:3" ht="14.25" customHeight="1">
      <c r="A317" s="24"/>
      <c r="B317" s="24"/>
      <c r="C317" s="24"/>
    </row>
    <row r="318" spans="1:3" ht="14.25" customHeight="1">
      <c r="A318" s="24"/>
      <c r="B318" s="24"/>
      <c r="C318" s="24"/>
    </row>
    <row r="319" spans="1:3" ht="14.25" customHeight="1">
      <c r="A319" s="24"/>
      <c r="B319" s="24"/>
      <c r="C319" s="24"/>
    </row>
    <row r="320" spans="1:3" ht="14.25" customHeight="1">
      <c r="A320" s="24"/>
      <c r="B320" s="24"/>
      <c r="C320" s="24"/>
    </row>
    <row r="321" spans="1:3" ht="14.25" customHeight="1">
      <c r="A321" s="24"/>
      <c r="B321" s="24"/>
      <c r="C321" s="24"/>
    </row>
    <row r="322" spans="1:3" ht="14.25" customHeight="1">
      <c r="A322" s="24"/>
      <c r="B322" s="24"/>
      <c r="C322" s="24"/>
    </row>
    <row r="323" spans="1:3" ht="14.25" customHeight="1">
      <c r="A323" s="24"/>
      <c r="B323" s="24"/>
      <c r="C323" s="24"/>
    </row>
    <row r="324" spans="1:3" ht="14.25" customHeight="1">
      <c r="A324" s="24"/>
      <c r="B324" s="24"/>
      <c r="C324" s="24"/>
    </row>
    <row r="325" spans="1:3" ht="14.25" customHeight="1">
      <c r="A325" s="24"/>
      <c r="B325" s="24"/>
      <c r="C325" s="24"/>
    </row>
    <row r="326" spans="1:3" ht="14.25" customHeight="1">
      <c r="A326" s="24"/>
      <c r="B326" s="24"/>
      <c r="C326" s="24"/>
    </row>
    <row r="327" spans="1:3" ht="14.25" customHeight="1">
      <c r="A327" s="24"/>
      <c r="B327" s="24"/>
      <c r="C327" s="24"/>
    </row>
    <row r="328" spans="1:3" ht="14.25" customHeight="1">
      <c r="A328" s="24"/>
      <c r="B328" s="24"/>
      <c r="C328" s="24"/>
    </row>
    <row r="329" spans="1:3" ht="14.25" customHeight="1">
      <c r="A329" s="24"/>
      <c r="B329" s="24"/>
      <c r="C329" s="24"/>
    </row>
    <row r="330" spans="1:3" ht="14.25" customHeight="1">
      <c r="A330" s="24"/>
      <c r="B330" s="24"/>
      <c r="C330" s="24"/>
    </row>
    <row r="331" spans="1:3" ht="14.25" customHeight="1">
      <c r="A331" s="24"/>
      <c r="B331" s="24"/>
      <c r="C331" s="24"/>
    </row>
    <row r="332" spans="1:3" ht="14.25" customHeight="1">
      <c r="A332" s="24"/>
      <c r="B332" s="24"/>
      <c r="C332" s="24"/>
    </row>
    <row r="333" spans="1:3" ht="14.25" customHeight="1">
      <c r="A333" s="24"/>
      <c r="B333" s="24"/>
      <c r="C333" s="24"/>
    </row>
    <row r="334" spans="1:3" ht="14.25" customHeight="1">
      <c r="A334" s="24"/>
      <c r="B334" s="24"/>
      <c r="C334" s="24"/>
    </row>
    <row r="335" spans="1:3" ht="14.25" customHeight="1">
      <c r="A335" s="24"/>
      <c r="B335" s="24"/>
      <c r="C335" s="24"/>
    </row>
    <row r="336" spans="1:3" ht="14.25" customHeight="1">
      <c r="A336" s="24"/>
      <c r="B336" s="24"/>
      <c r="C336" s="24"/>
    </row>
    <row r="337" spans="1:3" ht="14.25" customHeight="1">
      <c r="A337" s="24"/>
      <c r="B337" s="24"/>
      <c r="C337" s="24"/>
    </row>
    <row r="338" spans="1:3" ht="14.25" customHeight="1">
      <c r="A338" s="24"/>
      <c r="B338" s="24"/>
      <c r="C338" s="24"/>
    </row>
    <row r="339" spans="1:3" ht="14.25" customHeight="1">
      <c r="A339" s="24"/>
      <c r="B339" s="24"/>
      <c r="C339" s="24"/>
    </row>
    <row r="340" spans="1:3" ht="14.25" customHeight="1">
      <c r="A340" s="24"/>
      <c r="B340" s="24"/>
      <c r="C340" s="24"/>
    </row>
    <row r="341" spans="1:3" ht="14.25" customHeight="1">
      <c r="A341" s="24"/>
      <c r="B341" s="24"/>
      <c r="C341" s="24"/>
    </row>
    <row r="342" spans="1:3" ht="14.25" customHeight="1">
      <c r="A342" s="24"/>
      <c r="B342" s="24"/>
      <c r="C342" s="24"/>
    </row>
    <row r="343" spans="1:3" ht="14.25" customHeight="1">
      <c r="A343" s="24"/>
      <c r="B343" s="24"/>
      <c r="C343" s="24"/>
    </row>
    <row r="344" spans="1:3" ht="14.25" customHeight="1">
      <c r="A344" s="24"/>
      <c r="B344" s="24"/>
      <c r="C344" s="24"/>
    </row>
    <row r="345" spans="1:3" ht="14.25" customHeight="1">
      <c r="A345" s="24"/>
      <c r="B345" s="24"/>
      <c r="C345" s="24"/>
    </row>
    <row r="346" spans="1:3" ht="14.25" customHeight="1">
      <c r="A346" s="24"/>
      <c r="B346" s="24"/>
      <c r="C346" s="24"/>
    </row>
    <row r="347" spans="1:3" ht="14.25" customHeight="1">
      <c r="A347" s="24"/>
      <c r="B347" s="24"/>
      <c r="C347" s="24"/>
    </row>
    <row r="348" spans="1:3" ht="14.25" customHeight="1">
      <c r="A348" s="24"/>
      <c r="B348" s="24"/>
      <c r="C348" s="24"/>
    </row>
    <row r="349" spans="1:3" ht="14.25" customHeight="1">
      <c r="A349" s="24"/>
      <c r="B349" s="24"/>
      <c r="C349" s="24"/>
    </row>
    <row r="350" spans="1:3" ht="14.25" customHeight="1">
      <c r="A350" s="24"/>
      <c r="B350" s="24"/>
      <c r="C350" s="24"/>
    </row>
    <row r="351" spans="1:3" ht="14.25" customHeight="1">
      <c r="A351" s="24"/>
      <c r="B351" s="24"/>
      <c r="C351" s="24"/>
    </row>
    <row r="352" spans="1:3" ht="14.25" customHeight="1">
      <c r="A352" s="24"/>
      <c r="B352" s="24"/>
      <c r="C352" s="24"/>
    </row>
    <row r="353" spans="1:3" ht="14.25" customHeight="1">
      <c r="A353" s="24"/>
      <c r="B353" s="24"/>
      <c r="C353" s="24"/>
    </row>
    <row r="354" spans="1:3" ht="14.25" customHeight="1">
      <c r="A354" s="24"/>
      <c r="B354" s="24"/>
      <c r="C354" s="24"/>
    </row>
    <row r="355" spans="1:3" ht="14.25" customHeight="1">
      <c r="A355" s="24"/>
      <c r="B355" s="24"/>
      <c r="C355" s="24"/>
    </row>
    <row r="356" spans="1:3" ht="14.25" customHeight="1">
      <c r="A356" s="24"/>
      <c r="B356" s="24"/>
      <c r="C356" s="24"/>
    </row>
    <row r="357" spans="1:3" ht="14.25" customHeight="1">
      <c r="A357" s="24"/>
      <c r="B357" s="24"/>
      <c r="C357" s="24"/>
    </row>
    <row r="358" spans="1:3" ht="14.25" customHeight="1">
      <c r="A358" s="24"/>
      <c r="B358" s="24"/>
      <c r="C358" s="24"/>
    </row>
    <row r="359" spans="1:3" ht="14.25" customHeight="1">
      <c r="A359" s="24"/>
      <c r="B359" s="24"/>
      <c r="C359" s="24"/>
    </row>
    <row r="360" spans="1:3" ht="14.25" customHeight="1">
      <c r="A360" s="24"/>
      <c r="B360" s="24"/>
      <c r="C360" s="24"/>
    </row>
    <row r="361" spans="1:3" ht="14.25" customHeight="1">
      <c r="A361" s="24"/>
      <c r="B361" s="24"/>
      <c r="C361" s="24"/>
    </row>
    <row r="362" spans="1:3" ht="14.25" customHeight="1">
      <c r="A362" s="24"/>
      <c r="B362" s="24"/>
      <c r="C362" s="24"/>
    </row>
    <row r="363" spans="1:3" ht="14.25" customHeight="1">
      <c r="A363" s="24"/>
      <c r="B363" s="24"/>
      <c r="C363" s="24"/>
    </row>
    <row r="364" spans="1:3" ht="14.25" customHeight="1">
      <c r="A364" s="24"/>
      <c r="B364" s="24"/>
      <c r="C364" s="24"/>
    </row>
    <row r="365" spans="1:3" ht="14.25" customHeight="1">
      <c r="A365" s="24"/>
      <c r="B365" s="24"/>
      <c r="C365" s="24"/>
    </row>
    <row r="366" spans="1:3" ht="14.25" customHeight="1">
      <c r="A366" s="24"/>
      <c r="B366" s="24"/>
      <c r="C366" s="24"/>
    </row>
    <row r="367" spans="1:3" ht="14.25" customHeight="1">
      <c r="A367" s="24"/>
      <c r="B367" s="24"/>
      <c r="C367" s="24"/>
    </row>
    <row r="368" spans="1:3" ht="14.25" customHeight="1">
      <c r="A368" s="24"/>
      <c r="B368" s="24"/>
      <c r="C368" s="24"/>
    </row>
    <row r="369" spans="1:3" ht="14.25" customHeight="1">
      <c r="A369" s="24"/>
      <c r="B369" s="24"/>
      <c r="C369" s="24"/>
    </row>
    <row r="370" spans="1:3" ht="14.25" customHeight="1">
      <c r="A370" s="24"/>
      <c r="B370" s="24"/>
      <c r="C370" s="24"/>
    </row>
    <row r="371" spans="1:3" ht="14.25" customHeight="1">
      <c r="A371" s="24"/>
      <c r="B371" s="24"/>
      <c r="C371" s="24"/>
    </row>
    <row r="372" spans="1:3" ht="14.25" customHeight="1">
      <c r="A372" s="24"/>
      <c r="B372" s="24"/>
      <c r="C372" s="24"/>
    </row>
    <row r="373" spans="1:3" ht="14.25" customHeight="1">
      <c r="A373" s="24"/>
      <c r="B373" s="24"/>
      <c r="C373" s="24"/>
    </row>
    <row r="374" spans="1:3" ht="14.25" customHeight="1">
      <c r="A374" s="24"/>
      <c r="B374" s="24"/>
      <c r="C374" s="24"/>
    </row>
    <row r="375" spans="1:3" ht="14.25" customHeight="1">
      <c r="A375" s="24"/>
      <c r="B375" s="24"/>
      <c r="C375" s="24"/>
    </row>
    <row r="376" spans="1:3" ht="14.25" customHeight="1">
      <c r="A376" s="24"/>
      <c r="B376" s="24"/>
      <c r="C376" s="24"/>
    </row>
    <row r="377" spans="1:3" ht="14.25" customHeight="1">
      <c r="A377" s="24"/>
      <c r="B377" s="24"/>
      <c r="C377" s="24"/>
    </row>
    <row r="378" spans="1:3" ht="14.25" customHeight="1">
      <c r="A378" s="24"/>
      <c r="B378" s="24"/>
      <c r="C378" s="24"/>
    </row>
    <row r="379" spans="1:3" ht="14.25" customHeight="1">
      <c r="A379" s="24"/>
      <c r="B379" s="24"/>
      <c r="C379" s="24"/>
    </row>
    <row r="380" spans="1:3" ht="14.25" customHeight="1">
      <c r="A380" s="24"/>
      <c r="B380" s="24"/>
      <c r="C380" s="24"/>
    </row>
    <row r="381" spans="1:3" ht="14.25" customHeight="1">
      <c r="A381" s="24"/>
      <c r="B381" s="24"/>
      <c r="C381" s="24"/>
    </row>
    <row r="382" spans="1:3" ht="14.25" customHeight="1">
      <c r="A382" s="24"/>
      <c r="B382" s="24"/>
      <c r="C382" s="24"/>
    </row>
    <row r="383" spans="1:3" ht="14.25" customHeight="1">
      <c r="A383" s="24"/>
      <c r="B383" s="24"/>
      <c r="C383" s="24"/>
    </row>
    <row r="384" spans="1:3" ht="14.25" customHeight="1">
      <c r="A384" s="24"/>
      <c r="B384" s="24"/>
      <c r="C384" s="24"/>
    </row>
    <row r="385" spans="1:3" ht="14.25" customHeight="1">
      <c r="A385" s="24"/>
      <c r="B385" s="24"/>
      <c r="C385" s="24"/>
    </row>
    <row r="386" spans="1:3" ht="14.25" customHeight="1">
      <c r="A386" s="24"/>
      <c r="B386" s="24"/>
      <c r="C386" s="24"/>
    </row>
    <row r="387" spans="1:3" ht="14.25" customHeight="1">
      <c r="A387" s="24"/>
      <c r="B387" s="24"/>
      <c r="C387" s="24"/>
    </row>
    <row r="388" spans="1:3" ht="14.25" customHeight="1">
      <c r="A388" s="24"/>
      <c r="B388" s="24"/>
      <c r="C388" s="24"/>
    </row>
    <row r="389" spans="1:3" ht="14.25" customHeight="1">
      <c r="A389" s="24"/>
      <c r="B389" s="24"/>
      <c r="C389" s="24"/>
    </row>
    <row r="390" spans="1:3" ht="14.25" customHeight="1">
      <c r="A390" s="24"/>
      <c r="B390" s="24"/>
      <c r="C390" s="24"/>
    </row>
    <row r="391" spans="1:3" ht="14.25" customHeight="1">
      <c r="A391" s="24"/>
      <c r="B391" s="24"/>
      <c r="C391" s="24"/>
    </row>
    <row r="392" spans="1:3" ht="14.25" customHeight="1">
      <c r="A392" s="24"/>
      <c r="B392" s="24"/>
      <c r="C392" s="24"/>
    </row>
    <row r="393" spans="1:3" ht="14.25" customHeight="1">
      <c r="A393" s="24"/>
      <c r="B393" s="24"/>
      <c r="C393" s="24"/>
    </row>
    <row r="394" spans="1:3" ht="14.25" customHeight="1">
      <c r="A394" s="24"/>
      <c r="B394" s="24"/>
      <c r="C394" s="24"/>
    </row>
    <row r="395" spans="1:3" ht="14.25" customHeight="1">
      <c r="A395" s="24"/>
      <c r="B395" s="24"/>
      <c r="C395" s="24"/>
    </row>
    <row r="396" spans="1:3" ht="14.25" customHeight="1">
      <c r="A396" s="24"/>
      <c r="B396" s="24"/>
      <c r="C396" s="24"/>
    </row>
    <row r="397" spans="1:3" ht="14.25" customHeight="1">
      <c r="A397" s="24"/>
      <c r="B397" s="24"/>
      <c r="C397" s="24"/>
    </row>
    <row r="398" spans="1:3" ht="14.25" customHeight="1">
      <c r="A398" s="24"/>
      <c r="B398" s="24"/>
      <c r="C398" s="24"/>
    </row>
    <row r="399" spans="1:3" ht="14.25" customHeight="1">
      <c r="A399" s="24"/>
      <c r="B399" s="24"/>
      <c r="C399" s="24"/>
    </row>
    <row r="400" spans="1:3" ht="14.25" customHeight="1">
      <c r="A400" s="24"/>
      <c r="B400" s="24"/>
      <c r="C400" s="24"/>
    </row>
    <row r="401" spans="1:3" ht="14.25" customHeight="1">
      <c r="A401" s="24"/>
      <c r="B401" s="24"/>
      <c r="C401" s="24"/>
    </row>
    <row r="402" spans="1:3" ht="14.25" customHeight="1">
      <c r="A402" s="24"/>
      <c r="B402" s="24"/>
      <c r="C402" s="24"/>
    </row>
    <row r="403" spans="1:3" ht="14.25" customHeight="1">
      <c r="A403" s="24"/>
      <c r="B403" s="24"/>
      <c r="C403" s="24"/>
    </row>
    <row r="404" spans="1:3" ht="14.25" customHeight="1">
      <c r="A404" s="24"/>
      <c r="B404" s="24"/>
      <c r="C404" s="24"/>
    </row>
    <row r="405" spans="1:3" ht="14.25" customHeight="1">
      <c r="A405" s="24"/>
      <c r="B405" s="24"/>
      <c r="C405" s="24"/>
    </row>
    <row r="406" spans="1:3" ht="14.25" customHeight="1">
      <c r="A406" s="24"/>
      <c r="B406" s="24"/>
      <c r="C406" s="24"/>
    </row>
    <row r="407" spans="1:3" ht="14.25" customHeight="1">
      <c r="A407" s="24"/>
      <c r="B407" s="24"/>
      <c r="C407" s="24"/>
    </row>
    <row r="408" spans="1:3" ht="14.25" customHeight="1">
      <c r="A408" s="24"/>
      <c r="B408" s="24"/>
      <c r="C408" s="24"/>
    </row>
    <row r="409" spans="1:3" ht="14.25" customHeight="1">
      <c r="A409" s="24"/>
      <c r="B409" s="24"/>
      <c r="C409" s="24"/>
    </row>
    <row r="410" spans="1:3" ht="14.25" customHeight="1">
      <c r="A410" s="24"/>
      <c r="B410" s="24"/>
      <c r="C410" s="24"/>
    </row>
    <row r="411" spans="1:3" ht="14.25" customHeight="1">
      <c r="A411" s="24"/>
      <c r="B411" s="24"/>
      <c r="C411" s="24"/>
    </row>
    <row r="412" spans="1:3" ht="14.25" customHeight="1">
      <c r="A412" s="24"/>
      <c r="B412" s="24"/>
      <c r="C412" s="24"/>
    </row>
    <row r="413" spans="1:3" ht="14.25" customHeight="1">
      <c r="A413" s="24"/>
      <c r="B413" s="24"/>
      <c r="C413" s="24"/>
    </row>
    <row r="414" spans="1:3" ht="14.25" customHeight="1">
      <c r="A414" s="24"/>
      <c r="B414" s="24"/>
      <c r="C414" s="24"/>
    </row>
    <row r="415" spans="1:3" ht="14.25" customHeight="1">
      <c r="A415" s="24"/>
      <c r="B415" s="24"/>
      <c r="C415" s="24"/>
    </row>
    <row r="416" spans="1:3" ht="14.25" customHeight="1">
      <c r="A416" s="24"/>
      <c r="B416" s="24"/>
      <c r="C416" s="24"/>
    </row>
    <row r="417" spans="1:3" ht="14.25" customHeight="1">
      <c r="A417" s="24"/>
      <c r="B417" s="24"/>
      <c r="C417" s="24"/>
    </row>
    <row r="418" spans="1:3" ht="14.25" customHeight="1">
      <c r="A418" s="24"/>
      <c r="B418" s="24"/>
      <c r="C418" s="24"/>
    </row>
    <row r="419" spans="1:3" ht="14.25" customHeight="1">
      <c r="A419" s="24"/>
      <c r="B419" s="24"/>
      <c r="C419" s="24"/>
    </row>
    <row r="420" spans="1:3" ht="14.25" customHeight="1">
      <c r="A420" s="24"/>
      <c r="B420" s="24"/>
      <c r="C420" s="24"/>
    </row>
    <row r="421" spans="1:3" ht="14.25" customHeight="1">
      <c r="A421" s="24"/>
      <c r="B421" s="24"/>
      <c r="C421" s="24"/>
    </row>
    <row r="422" spans="1:3" ht="14.25" customHeight="1">
      <c r="A422" s="24"/>
      <c r="B422" s="24"/>
      <c r="C422" s="24"/>
    </row>
    <row r="423" spans="1:3" ht="14.25" customHeight="1">
      <c r="A423" s="24"/>
      <c r="B423" s="24"/>
      <c r="C423" s="24"/>
    </row>
    <row r="424" spans="1:3" ht="14.25" customHeight="1">
      <c r="A424" s="24"/>
      <c r="B424" s="24"/>
      <c r="C424" s="24"/>
    </row>
    <row r="425" spans="1:3" ht="14.25" customHeight="1">
      <c r="A425" s="24"/>
      <c r="B425" s="24"/>
      <c r="C425" s="24"/>
    </row>
    <row r="426" spans="1:3" ht="14.25" customHeight="1">
      <c r="A426" s="24"/>
      <c r="B426" s="24"/>
      <c r="C426" s="24"/>
    </row>
    <row r="427" spans="1:3" ht="14.25" customHeight="1">
      <c r="A427" s="24"/>
      <c r="B427" s="24"/>
      <c r="C427" s="24"/>
    </row>
    <row r="428" spans="1:3" ht="14.25" customHeight="1">
      <c r="A428" s="24"/>
      <c r="B428" s="24"/>
      <c r="C428" s="24"/>
    </row>
    <row r="429" spans="1:3" ht="14.25" customHeight="1">
      <c r="A429" s="24"/>
      <c r="B429" s="24"/>
      <c r="C429" s="24"/>
    </row>
    <row r="430" spans="1:3" ht="14.25" customHeight="1">
      <c r="A430" s="24"/>
      <c r="B430" s="24"/>
      <c r="C430" s="24"/>
    </row>
    <row r="431" spans="1:3" ht="14.25" customHeight="1">
      <c r="A431" s="24"/>
      <c r="B431" s="24"/>
      <c r="C431" s="24"/>
    </row>
    <row r="432" spans="1:3" ht="14.25" customHeight="1">
      <c r="A432" s="24"/>
      <c r="B432" s="24"/>
      <c r="C432" s="24"/>
    </row>
    <row r="433" spans="1:3" ht="14.25" customHeight="1">
      <c r="A433" s="24"/>
      <c r="B433" s="24"/>
      <c r="C433" s="24"/>
    </row>
    <row r="434" spans="1:3" ht="14.25" customHeight="1">
      <c r="A434" s="24"/>
      <c r="B434" s="24"/>
      <c r="C434" s="24"/>
    </row>
    <row r="435" spans="1:3" ht="14.25" customHeight="1">
      <c r="A435" s="24"/>
      <c r="B435" s="24"/>
      <c r="C435" s="24"/>
    </row>
    <row r="436" spans="1:3" ht="14.25" customHeight="1">
      <c r="A436" s="24"/>
      <c r="B436" s="24"/>
      <c r="C436" s="24"/>
    </row>
    <row r="437" spans="1:3" ht="14.25" customHeight="1">
      <c r="A437" s="24"/>
      <c r="B437" s="24"/>
      <c r="C437" s="24"/>
    </row>
    <row r="438" spans="1:3" ht="14.25" customHeight="1">
      <c r="A438" s="24"/>
      <c r="B438" s="24"/>
      <c r="C438" s="24"/>
    </row>
    <row r="439" spans="1:3" ht="14.25" customHeight="1">
      <c r="A439" s="24"/>
      <c r="B439" s="24"/>
      <c r="C439" s="24"/>
    </row>
    <row r="440" spans="1:3" ht="14.25" customHeight="1">
      <c r="A440" s="24"/>
      <c r="B440" s="24"/>
      <c r="C440" s="24"/>
    </row>
    <row r="441" spans="1:3" ht="14.25" customHeight="1">
      <c r="A441" s="24"/>
      <c r="B441" s="24"/>
      <c r="C441" s="24"/>
    </row>
    <row r="442" spans="1:3" ht="14.25" customHeight="1">
      <c r="A442" s="24"/>
      <c r="B442" s="24"/>
      <c r="C442" s="24"/>
    </row>
    <row r="443" spans="1:3" ht="14.25" customHeight="1">
      <c r="A443" s="24"/>
      <c r="B443" s="24"/>
      <c r="C443" s="24"/>
    </row>
    <row r="444" spans="1:3" ht="14.25" customHeight="1">
      <c r="A444" s="24"/>
      <c r="B444" s="24"/>
      <c r="C444" s="24"/>
    </row>
    <row r="445" spans="1:3" ht="14.25" customHeight="1">
      <c r="A445" s="24"/>
      <c r="B445" s="24"/>
      <c r="C445" s="24"/>
    </row>
    <row r="446" spans="1:3" ht="14.25" customHeight="1">
      <c r="A446" s="24"/>
      <c r="B446" s="24"/>
      <c r="C446" s="24"/>
    </row>
    <row r="447" spans="1:3" ht="14.25" customHeight="1">
      <c r="A447" s="24"/>
      <c r="B447" s="24"/>
      <c r="C447" s="24"/>
    </row>
    <row r="448" spans="1:3" ht="14.25" customHeight="1">
      <c r="A448" s="24"/>
      <c r="B448" s="24"/>
      <c r="C448" s="24"/>
    </row>
    <row r="449" spans="1:3" ht="14.25" customHeight="1">
      <c r="A449" s="24"/>
      <c r="B449" s="24"/>
      <c r="C449" s="24"/>
    </row>
    <row r="450" spans="1:3" ht="14.25" customHeight="1">
      <c r="A450" s="24"/>
      <c r="B450" s="24"/>
      <c r="C450" s="24"/>
    </row>
    <row r="451" spans="1:3" ht="14.25" customHeight="1">
      <c r="A451" s="24"/>
      <c r="B451" s="24"/>
      <c r="C451" s="24"/>
    </row>
    <row r="452" spans="1:3" ht="14.25" customHeight="1">
      <c r="A452" s="24"/>
      <c r="B452" s="24"/>
      <c r="C452" s="24"/>
    </row>
    <row r="453" spans="1:3" ht="14.25" customHeight="1">
      <c r="A453" s="24"/>
      <c r="B453" s="24"/>
      <c r="C453" s="24"/>
    </row>
    <row r="454" spans="1:3" ht="14.25" customHeight="1">
      <c r="A454" s="24"/>
      <c r="B454" s="24"/>
      <c r="C454" s="24"/>
    </row>
    <row r="455" spans="1:3" ht="14.25" customHeight="1">
      <c r="A455" s="24"/>
      <c r="B455" s="24"/>
      <c r="C455" s="24"/>
    </row>
    <row r="456" spans="1:3" ht="14.25" customHeight="1">
      <c r="A456" s="24"/>
      <c r="B456" s="24"/>
      <c r="C456" s="24"/>
    </row>
    <row r="457" spans="1:3" ht="14.25" customHeight="1">
      <c r="A457" s="24"/>
      <c r="B457" s="24"/>
      <c r="C457" s="24"/>
    </row>
    <row r="458" spans="1:3" ht="14.25" customHeight="1">
      <c r="A458" s="24"/>
      <c r="B458" s="24"/>
      <c r="C458" s="24"/>
    </row>
    <row r="459" spans="1:3" ht="14.25" customHeight="1">
      <c r="A459" s="24"/>
      <c r="B459" s="24"/>
      <c r="C459" s="24"/>
    </row>
    <row r="460" spans="1:3" ht="14.25" customHeight="1">
      <c r="A460" s="24"/>
      <c r="B460" s="24"/>
      <c r="C460" s="24"/>
    </row>
    <row r="461" spans="1:3" ht="14.25" customHeight="1">
      <c r="A461" s="24"/>
      <c r="B461" s="24"/>
      <c r="C461" s="24"/>
    </row>
    <row r="462" spans="1:3" ht="14.25" customHeight="1">
      <c r="A462" s="24"/>
      <c r="B462" s="24"/>
      <c r="C462" s="24"/>
    </row>
    <row r="463" spans="1:3" ht="14.25" customHeight="1">
      <c r="A463" s="24"/>
      <c r="B463" s="24"/>
      <c r="C463" s="24"/>
    </row>
    <row r="464" spans="1:3" ht="14.25" customHeight="1">
      <c r="A464" s="24"/>
      <c r="B464" s="24"/>
      <c r="C464" s="24"/>
    </row>
    <row r="465" spans="1:3" ht="14.25" customHeight="1">
      <c r="A465" s="24"/>
      <c r="B465" s="24"/>
      <c r="C465" s="24"/>
    </row>
    <row r="466" spans="1:3" ht="14.25" customHeight="1">
      <c r="A466" s="24"/>
      <c r="B466" s="24"/>
      <c r="C466" s="24"/>
    </row>
    <row r="467" spans="1:3" ht="14.25" customHeight="1">
      <c r="A467" s="24"/>
      <c r="B467" s="24"/>
      <c r="C467" s="24"/>
    </row>
    <row r="468" spans="1:3" ht="14.25" customHeight="1">
      <c r="A468" s="24"/>
      <c r="B468" s="24"/>
      <c r="C468" s="24"/>
    </row>
    <row r="469" spans="1:3" ht="14.25" customHeight="1">
      <c r="A469" s="24"/>
      <c r="B469" s="24"/>
      <c r="C469" s="24"/>
    </row>
    <row r="470" spans="1:3" ht="14.25" customHeight="1">
      <c r="A470" s="24"/>
      <c r="B470" s="24"/>
      <c r="C470" s="24"/>
    </row>
    <row r="471" spans="1:3" ht="14.25" customHeight="1">
      <c r="A471" s="24"/>
      <c r="B471" s="24"/>
      <c r="C471" s="24"/>
    </row>
    <row r="472" spans="1:3" ht="14.25" customHeight="1">
      <c r="A472" s="24"/>
      <c r="B472" s="24"/>
      <c r="C472" s="24"/>
    </row>
    <row r="473" spans="1:3" ht="14.25" customHeight="1">
      <c r="A473" s="24"/>
      <c r="B473" s="24"/>
      <c r="C473" s="24"/>
    </row>
    <row r="474" spans="1:3" ht="14.25" customHeight="1">
      <c r="A474" s="24"/>
      <c r="B474" s="24"/>
      <c r="C474" s="24"/>
    </row>
    <row r="475" spans="1:3" ht="14.25" customHeight="1">
      <c r="A475" s="24"/>
      <c r="B475" s="24"/>
      <c r="C475" s="24"/>
    </row>
    <row r="476" spans="1:3" ht="14.25" customHeight="1">
      <c r="A476" s="24"/>
      <c r="B476" s="24"/>
      <c r="C476" s="24"/>
    </row>
    <row r="477" spans="1:3" ht="14.25" customHeight="1">
      <c r="A477" s="24"/>
      <c r="B477" s="24"/>
      <c r="C477" s="24"/>
    </row>
    <row r="478" spans="1:3" ht="14.25" customHeight="1">
      <c r="A478" s="24"/>
      <c r="B478" s="24"/>
      <c r="C478" s="24"/>
    </row>
    <row r="479" spans="1:3" ht="14.25" customHeight="1">
      <c r="A479" s="24"/>
      <c r="B479" s="24"/>
      <c r="C479" s="24"/>
    </row>
    <row r="480" spans="1:3" ht="14.25" customHeight="1">
      <c r="A480" s="24"/>
      <c r="B480" s="24"/>
      <c r="C480" s="24"/>
    </row>
    <row r="481" spans="1:3" ht="14.25" customHeight="1">
      <c r="A481" s="24"/>
      <c r="B481" s="24"/>
      <c r="C481" s="24"/>
    </row>
    <row r="482" spans="1:3" ht="14.25" customHeight="1">
      <c r="A482" s="24"/>
      <c r="B482" s="24"/>
      <c r="C482" s="24"/>
    </row>
    <row r="483" spans="1:3" ht="14.25" customHeight="1">
      <c r="A483" s="24"/>
      <c r="B483" s="24"/>
      <c r="C483" s="24"/>
    </row>
    <row r="484" spans="1:3" ht="14.25" customHeight="1">
      <c r="A484" s="24"/>
      <c r="B484" s="24"/>
      <c r="C484" s="24"/>
    </row>
    <row r="485" spans="1:3" ht="14.25" customHeight="1">
      <c r="A485" s="24"/>
      <c r="B485" s="24"/>
      <c r="C485" s="24"/>
    </row>
    <row r="486" spans="1:3" ht="14.25" customHeight="1">
      <c r="A486" s="24"/>
      <c r="B486" s="24"/>
      <c r="C486" s="24"/>
    </row>
    <row r="487" spans="1:3" ht="14.25" customHeight="1">
      <c r="A487" s="24"/>
      <c r="B487" s="24"/>
      <c r="C487" s="24"/>
    </row>
    <row r="488" spans="1:3" ht="14.25" customHeight="1">
      <c r="A488" s="24"/>
      <c r="B488" s="24"/>
      <c r="C488" s="24"/>
    </row>
    <row r="489" spans="1:3" ht="14.25" customHeight="1">
      <c r="A489" s="24"/>
      <c r="B489" s="24"/>
      <c r="C489" s="24"/>
    </row>
    <row r="490" spans="1:3" ht="14.25" customHeight="1">
      <c r="A490" s="24"/>
      <c r="B490" s="24"/>
      <c r="C490" s="24"/>
    </row>
    <row r="491" spans="1:3" ht="14.25" customHeight="1">
      <c r="A491" s="24"/>
      <c r="B491" s="24"/>
      <c r="C491" s="24"/>
    </row>
    <row r="492" spans="1:3" ht="14.25" customHeight="1">
      <c r="A492" s="24"/>
      <c r="B492" s="24"/>
      <c r="C492" s="24"/>
    </row>
    <row r="493" spans="1:3" ht="14.25" customHeight="1">
      <c r="A493" s="24"/>
      <c r="B493" s="24"/>
      <c r="C493" s="24"/>
    </row>
    <row r="494" spans="1:3" ht="14.25" customHeight="1">
      <c r="A494" s="24"/>
      <c r="B494" s="24"/>
      <c r="C494" s="24"/>
    </row>
    <row r="495" spans="1:3" ht="14.25" customHeight="1">
      <c r="A495" s="24"/>
      <c r="B495" s="24"/>
      <c r="C495" s="24"/>
    </row>
    <row r="496" spans="1:3" ht="14.25" customHeight="1">
      <c r="A496" s="24"/>
      <c r="B496" s="24"/>
      <c r="C496" s="24"/>
    </row>
    <row r="497" spans="1:3" ht="14.25" customHeight="1">
      <c r="A497" s="24"/>
      <c r="B497" s="24"/>
      <c r="C497" s="24"/>
    </row>
    <row r="498" spans="1:3" ht="14.25" customHeight="1">
      <c r="A498" s="24"/>
      <c r="B498" s="24"/>
      <c r="C498" s="24"/>
    </row>
    <row r="499" spans="1:3" ht="14.25" customHeight="1">
      <c r="A499" s="24"/>
      <c r="B499" s="24"/>
      <c r="C499" s="24"/>
    </row>
    <row r="500" spans="1:3" ht="14.25" customHeight="1">
      <c r="A500" s="24"/>
      <c r="B500" s="24"/>
      <c r="C500" s="24"/>
    </row>
    <row r="501" spans="1:3" ht="14.25" customHeight="1">
      <c r="A501" s="24"/>
      <c r="B501" s="24"/>
      <c r="C501" s="24"/>
    </row>
    <row r="502" spans="1:3" ht="14.25" customHeight="1">
      <c r="A502" s="24"/>
      <c r="B502" s="24"/>
      <c r="C502" s="24"/>
    </row>
    <row r="503" spans="1:3" ht="14.25" customHeight="1">
      <c r="A503" s="24"/>
      <c r="B503" s="24"/>
      <c r="C503" s="24"/>
    </row>
    <row r="504" spans="1:3" ht="14.25" customHeight="1">
      <c r="A504" s="24"/>
      <c r="B504" s="24"/>
      <c r="C504" s="24"/>
    </row>
    <row r="505" spans="1:3" ht="14.25" customHeight="1">
      <c r="A505" s="24"/>
      <c r="B505" s="24"/>
      <c r="C505" s="24"/>
    </row>
    <row r="506" spans="1:3" ht="14.25" customHeight="1">
      <c r="A506" s="24"/>
      <c r="B506" s="24"/>
      <c r="C506" s="24"/>
    </row>
    <row r="507" spans="1:3" ht="14.25" customHeight="1">
      <c r="A507" s="24"/>
      <c r="B507" s="24"/>
      <c r="C507" s="24"/>
    </row>
    <row r="508" spans="1:3" ht="14.25" customHeight="1">
      <c r="A508" s="24"/>
      <c r="B508" s="24"/>
      <c r="C508" s="24"/>
    </row>
    <row r="509" spans="1:3" ht="14.25" customHeight="1">
      <c r="A509" s="24"/>
      <c r="B509" s="24"/>
      <c r="C509" s="24"/>
    </row>
    <row r="510" spans="1:3" ht="14.25" customHeight="1">
      <c r="A510" s="24"/>
      <c r="B510" s="24"/>
      <c r="C510" s="24"/>
    </row>
    <row r="511" spans="1:3" ht="14.25" customHeight="1">
      <c r="A511" s="24"/>
      <c r="B511" s="24"/>
      <c r="C511" s="24"/>
    </row>
    <row r="512" spans="1:3" ht="14.25" customHeight="1">
      <c r="A512" s="24"/>
      <c r="B512" s="24"/>
      <c r="C512" s="24"/>
    </row>
    <row r="513" spans="1:3" ht="14.25" customHeight="1">
      <c r="A513" s="24"/>
      <c r="B513" s="24"/>
      <c r="C513" s="24"/>
    </row>
    <row r="514" spans="1:3" ht="14.25" customHeight="1">
      <c r="A514" s="24"/>
      <c r="B514" s="24"/>
      <c r="C514" s="24"/>
    </row>
    <row r="515" spans="1:3" ht="14.25" customHeight="1">
      <c r="A515" s="24"/>
      <c r="B515" s="24"/>
      <c r="C515" s="24"/>
    </row>
    <row r="516" spans="1:3" ht="14.25" customHeight="1">
      <c r="A516" s="24"/>
      <c r="B516" s="24"/>
      <c r="C516" s="24"/>
    </row>
    <row r="517" spans="1:3" ht="14.25" customHeight="1">
      <c r="A517" s="24"/>
      <c r="B517" s="24"/>
      <c r="C517" s="24"/>
    </row>
    <row r="518" spans="1:3" ht="14.25" customHeight="1">
      <c r="A518" s="24"/>
      <c r="B518" s="24"/>
      <c r="C518" s="24"/>
    </row>
    <row r="519" spans="1:3" ht="14.25" customHeight="1">
      <c r="A519" s="24"/>
      <c r="B519" s="24"/>
      <c r="C519" s="24"/>
    </row>
    <row r="520" spans="1:3" ht="14.25" customHeight="1">
      <c r="A520" s="24"/>
      <c r="B520" s="24"/>
      <c r="C520" s="24"/>
    </row>
    <row r="521" spans="1:3" ht="14.25" customHeight="1">
      <c r="A521" s="24"/>
      <c r="B521" s="24"/>
      <c r="C521" s="24"/>
    </row>
    <row r="522" spans="1:3" ht="14.25" customHeight="1">
      <c r="A522" s="24"/>
      <c r="B522" s="24"/>
      <c r="C522" s="24"/>
    </row>
    <row r="523" spans="1:3" ht="14.25" customHeight="1">
      <c r="A523" s="24"/>
      <c r="B523" s="24"/>
      <c r="C523" s="24"/>
    </row>
    <row r="524" spans="1:3" ht="14.25" customHeight="1">
      <c r="A524" s="24"/>
      <c r="B524" s="24"/>
      <c r="C524" s="24"/>
    </row>
    <row r="525" spans="1:3" ht="14.25" customHeight="1">
      <c r="A525" s="24"/>
      <c r="B525" s="24"/>
      <c r="C525" s="24"/>
    </row>
    <row r="526" spans="1:3" ht="14.25" customHeight="1">
      <c r="A526" s="24"/>
      <c r="B526" s="24"/>
      <c r="C526" s="24"/>
    </row>
    <row r="527" spans="1:3" ht="14.25" customHeight="1">
      <c r="A527" s="24"/>
      <c r="B527" s="24"/>
      <c r="C527" s="24"/>
    </row>
    <row r="528" spans="1:3" ht="14.25" customHeight="1">
      <c r="A528" s="24"/>
      <c r="B528" s="24"/>
      <c r="C528" s="24"/>
    </row>
    <row r="529" spans="1:3" ht="14.25" customHeight="1">
      <c r="A529" s="24"/>
      <c r="B529" s="24"/>
      <c r="C529" s="24"/>
    </row>
    <row r="530" spans="1:3" ht="14.25" customHeight="1">
      <c r="A530" s="24"/>
      <c r="B530" s="24"/>
      <c r="C530" s="24"/>
    </row>
    <row r="531" spans="1:3" ht="14.25" customHeight="1">
      <c r="A531" s="24"/>
      <c r="B531" s="24"/>
      <c r="C531" s="24"/>
    </row>
    <row r="532" spans="1:3" ht="14.25" customHeight="1">
      <c r="A532" s="24"/>
      <c r="B532" s="24"/>
      <c r="C532" s="24"/>
    </row>
    <row r="533" spans="1:3" ht="14.25" customHeight="1">
      <c r="A533" s="24"/>
      <c r="B533" s="24"/>
      <c r="C533" s="24"/>
    </row>
    <row r="534" spans="1:3" ht="14.25" customHeight="1">
      <c r="A534" s="24"/>
      <c r="B534" s="24"/>
      <c r="C534" s="24"/>
    </row>
    <row r="535" spans="1:3" ht="14.25" customHeight="1">
      <c r="A535" s="24"/>
      <c r="B535" s="24"/>
      <c r="C535" s="24"/>
    </row>
    <row r="536" spans="1:3" ht="14.25" customHeight="1">
      <c r="A536" s="24"/>
      <c r="B536" s="24"/>
      <c r="C536" s="24"/>
    </row>
    <row r="537" spans="1:3" ht="14.25" customHeight="1">
      <c r="A537" s="24"/>
      <c r="B537" s="24"/>
      <c r="C537" s="24"/>
    </row>
    <row r="538" spans="1:3" ht="14.25" customHeight="1">
      <c r="A538" s="24"/>
      <c r="B538" s="24"/>
      <c r="C538" s="24"/>
    </row>
    <row r="539" spans="1:3" ht="14.25" customHeight="1">
      <c r="A539" s="24"/>
      <c r="B539" s="24"/>
      <c r="C539" s="24"/>
    </row>
    <row r="540" spans="1:3" ht="14.25" customHeight="1">
      <c r="A540" s="24"/>
      <c r="B540" s="24"/>
      <c r="C540" s="24"/>
    </row>
    <row r="541" spans="1:3" ht="14.25" customHeight="1">
      <c r="A541" s="24"/>
      <c r="B541" s="24"/>
      <c r="C541" s="24"/>
    </row>
    <row r="542" spans="1:3" ht="14.25" customHeight="1">
      <c r="A542" s="24"/>
      <c r="B542" s="24"/>
      <c r="C542" s="24"/>
    </row>
    <row r="543" spans="1:3" ht="14.25" customHeight="1">
      <c r="A543" s="24"/>
      <c r="B543" s="24"/>
      <c r="C543" s="24"/>
    </row>
    <row r="544" spans="1:3" ht="14.25" customHeight="1">
      <c r="A544" s="24"/>
      <c r="B544" s="24"/>
      <c r="C544" s="24"/>
    </row>
    <row r="545" spans="1:3" ht="14.25" customHeight="1">
      <c r="A545" s="24"/>
      <c r="B545" s="24"/>
      <c r="C545" s="24"/>
    </row>
    <row r="546" spans="1:3" ht="14.25" customHeight="1">
      <c r="A546" s="24"/>
      <c r="B546" s="24"/>
      <c r="C546" s="24"/>
    </row>
    <row r="547" spans="1:3" ht="14.25" customHeight="1">
      <c r="A547" s="24"/>
      <c r="B547" s="24"/>
      <c r="C547" s="24"/>
    </row>
    <row r="548" spans="1:3" ht="14.25" customHeight="1">
      <c r="A548" s="24"/>
      <c r="B548" s="24"/>
      <c r="C548" s="24"/>
    </row>
    <row r="549" spans="1:3" ht="14.25" customHeight="1">
      <c r="A549" s="24"/>
      <c r="B549" s="24"/>
      <c r="C549" s="24"/>
    </row>
    <row r="550" spans="1:3" ht="14.25" customHeight="1">
      <c r="A550" s="24"/>
      <c r="B550" s="24"/>
      <c r="C550" s="24"/>
    </row>
    <row r="551" spans="1:3" ht="14.25" customHeight="1">
      <c r="A551" s="24"/>
      <c r="B551" s="24"/>
      <c r="C551" s="24"/>
    </row>
    <row r="552" spans="1:3" ht="14.25" customHeight="1">
      <c r="A552" s="24"/>
      <c r="B552" s="24"/>
      <c r="C552" s="24"/>
    </row>
    <row r="553" spans="1:3" ht="14.25" customHeight="1">
      <c r="A553" s="24"/>
      <c r="B553" s="24"/>
      <c r="C553" s="24"/>
    </row>
    <row r="554" spans="1:3" ht="14.25" customHeight="1">
      <c r="A554" s="24"/>
      <c r="B554" s="24"/>
      <c r="C554" s="24"/>
    </row>
    <row r="555" spans="1:3" ht="14.25" customHeight="1">
      <c r="A555" s="24"/>
      <c r="B555" s="24"/>
      <c r="C555" s="24"/>
    </row>
    <row r="556" spans="1:3" ht="14.25" customHeight="1">
      <c r="A556" s="24"/>
      <c r="B556" s="24"/>
      <c r="C556" s="24"/>
    </row>
    <row r="557" spans="1:3" ht="14.25" customHeight="1">
      <c r="A557" s="24"/>
      <c r="B557" s="24"/>
      <c r="C557" s="24"/>
    </row>
    <row r="558" spans="1:3" ht="14.25" customHeight="1">
      <c r="A558" s="24"/>
      <c r="B558" s="24"/>
      <c r="C558" s="24"/>
    </row>
    <row r="559" spans="1:3" ht="14.25" customHeight="1">
      <c r="A559" s="24"/>
      <c r="B559" s="24"/>
      <c r="C559" s="24"/>
    </row>
    <row r="560" spans="1:3" ht="14.25" customHeight="1">
      <c r="A560" s="24"/>
      <c r="B560" s="24"/>
      <c r="C560" s="24"/>
    </row>
    <row r="561" spans="1:3" ht="14.25" customHeight="1">
      <c r="A561" s="24"/>
      <c r="B561" s="24"/>
      <c r="C561" s="24"/>
    </row>
    <row r="562" spans="1:3" ht="14.25" customHeight="1">
      <c r="A562" s="24"/>
      <c r="B562" s="24"/>
      <c r="C562" s="24"/>
    </row>
    <row r="563" spans="1:3" ht="14.25" customHeight="1">
      <c r="A563" s="24"/>
      <c r="B563" s="24"/>
      <c r="C563" s="24"/>
    </row>
    <row r="564" spans="1:3" ht="14.25" customHeight="1">
      <c r="A564" s="24"/>
      <c r="B564" s="24"/>
      <c r="C564" s="24"/>
    </row>
    <row r="565" spans="1:3" ht="14.25" customHeight="1">
      <c r="A565" s="24"/>
      <c r="B565" s="24"/>
      <c r="C565" s="24"/>
    </row>
    <row r="566" spans="1:3" ht="14.25" customHeight="1">
      <c r="A566" s="24"/>
      <c r="B566" s="24"/>
      <c r="C566" s="24"/>
    </row>
    <row r="567" spans="1:3" ht="14.25" customHeight="1">
      <c r="A567" s="24"/>
      <c r="B567" s="24"/>
      <c r="C567" s="24"/>
    </row>
    <row r="568" spans="1:3" ht="14.25" customHeight="1">
      <c r="A568" s="24"/>
      <c r="B568" s="24"/>
      <c r="C568" s="24"/>
    </row>
    <row r="569" spans="1:3" ht="14.25" customHeight="1">
      <c r="A569" s="24"/>
      <c r="B569" s="24"/>
      <c r="C569" s="24"/>
    </row>
    <row r="570" spans="1:3" ht="14.25" customHeight="1">
      <c r="A570" s="24"/>
      <c r="B570" s="24"/>
      <c r="C570" s="24"/>
    </row>
    <row r="571" spans="1:3" ht="14.25" customHeight="1">
      <c r="A571" s="24"/>
      <c r="B571" s="24"/>
      <c r="C571" s="24"/>
    </row>
    <row r="572" spans="1:3" ht="14.25" customHeight="1">
      <c r="A572" s="24"/>
      <c r="B572" s="24"/>
      <c r="C572" s="24"/>
    </row>
    <row r="573" spans="1:3" ht="14.25" customHeight="1">
      <c r="A573" s="24"/>
      <c r="B573" s="24"/>
      <c r="C573" s="24"/>
    </row>
    <row r="574" spans="1:3" ht="14.25" customHeight="1">
      <c r="A574" s="24"/>
      <c r="B574" s="24"/>
      <c r="C574" s="24"/>
    </row>
    <row r="575" spans="1:3" ht="14.25" customHeight="1">
      <c r="A575" s="24"/>
      <c r="B575" s="24"/>
      <c r="C575" s="24"/>
    </row>
    <row r="576" spans="1:3" ht="14.25" customHeight="1">
      <c r="A576" s="24"/>
      <c r="B576" s="24"/>
      <c r="C576" s="24"/>
    </row>
    <row r="577" spans="1:3" ht="14.25" customHeight="1">
      <c r="A577" s="24"/>
      <c r="B577" s="24"/>
      <c r="C577" s="24"/>
    </row>
    <row r="578" spans="1:3" ht="14.25" customHeight="1">
      <c r="A578" s="24"/>
      <c r="B578" s="24"/>
      <c r="C578" s="24"/>
    </row>
    <row r="579" spans="1:3" ht="14.25" customHeight="1">
      <c r="A579" s="24"/>
      <c r="B579" s="24"/>
      <c r="C579" s="24"/>
    </row>
    <row r="580" spans="1:3" ht="14.25" customHeight="1">
      <c r="A580" s="24"/>
      <c r="B580" s="24"/>
      <c r="C580" s="24"/>
    </row>
    <row r="581" spans="1:3" ht="14.25" customHeight="1">
      <c r="A581" s="24"/>
      <c r="B581" s="24"/>
      <c r="C581" s="24"/>
    </row>
    <row r="582" spans="1:3" ht="14.25" customHeight="1">
      <c r="A582" s="24"/>
      <c r="B582" s="24"/>
      <c r="C582" s="24"/>
    </row>
    <row r="583" spans="1:3" ht="14.25" customHeight="1">
      <c r="A583" s="24"/>
      <c r="B583" s="24"/>
      <c r="C583" s="24"/>
    </row>
    <row r="584" spans="1:3" ht="14.25" customHeight="1">
      <c r="A584" s="24"/>
      <c r="B584" s="24"/>
      <c r="C584" s="24"/>
    </row>
    <row r="585" spans="1:3" ht="14.25" customHeight="1">
      <c r="A585" s="24"/>
      <c r="B585" s="24"/>
      <c r="C585" s="24"/>
    </row>
    <row r="586" spans="1:3" ht="14.25" customHeight="1">
      <c r="A586" s="24"/>
      <c r="B586" s="24"/>
      <c r="C586" s="24"/>
    </row>
    <row r="587" spans="1:3" ht="14.25" customHeight="1">
      <c r="A587" s="24"/>
      <c r="B587" s="24"/>
      <c r="C587" s="24"/>
    </row>
    <row r="588" spans="1:3" ht="14.25" customHeight="1">
      <c r="A588" s="24"/>
      <c r="B588" s="24"/>
      <c r="C588" s="24"/>
    </row>
    <row r="589" spans="1:3" ht="14.25" customHeight="1">
      <c r="A589" s="24"/>
      <c r="B589" s="24"/>
      <c r="C589" s="24"/>
    </row>
    <row r="590" spans="1:3" ht="14.25" customHeight="1">
      <c r="A590" s="24"/>
      <c r="B590" s="24"/>
      <c r="C590" s="24"/>
    </row>
    <row r="591" spans="1:3" ht="14.25" customHeight="1">
      <c r="A591" s="24"/>
      <c r="B591" s="24"/>
      <c r="C591" s="24"/>
    </row>
    <row r="592" spans="1:3" ht="14.25" customHeight="1">
      <c r="A592" s="24"/>
      <c r="B592" s="24"/>
      <c r="C592" s="24"/>
    </row>
    <row r="593" spans="1:3" ht="14.25" customHeight="1">
      <c r="A593" s="24"/>
      <c r="B593" s="24"/>
      <c r="C593" s="24"/>
    </row>
    <row r="594" spans="1:3" ht="14.25" customHeight="1">
      <c r="A594" s="24"/>
      <c r="B594" s="24"/>
      <c r="C594" s="24"/>
    </row>
    <row r="595" spans="1:3" ht="14.25" customHeight="1">
      <c r="A595" s="24"/>
      <c r="B595" s="24"/>
      <c r="C595" s="24"/>
    </row>
    <row r="596" spans="1:3" ht="14.25" customHeight="1">
      <c r="A596" s="24"/>
      <c r="B596" s="24"/>
      <c r="C596" s="24"/>
    </row>
    <row r="597" spans="1:3" ht="14.25" customHeight="1">
      <c r="A597" s="24"/>
      <c r="B597" s="24"/>
      <c r="C597" s="24"/>
    </row>
    <row r="598" spans="1:3" ht="14.25" customHeight="1">
      <c r="A598" s="24"/>
      <c r="B598" s="24"/>
      <c r="C598" s="24"/>
    </row>
    <row r="599" spans="1:3" ht="14.25" customHeight="1">
      <c r="A599" s="24"/>
      <c r="B599" s="24"/>
      <c r="C599" s="24"/>
    </row>
    <row r="600" spans="1:3" ht="14.25" customHeight="1">
      <c r="A600" s="24"/>
      <c r="B600" s="24"/>
      <c r="C600" s="24"/>
    </row>
    <row r="601" spans="1:3" ht="14.25" customHeight="1">
      <c r="A601" s="24"/>
      <c r="B601" s="24"/>
      <c r="C601" s="24"/>
    </row>
    <row r="602" spans="1:3" ht="14.25" customHeight="1">
      <c r="A602" s="24"/>
      <c r="B602" s="24"/>
      <c r="C602" s="24"/>
    </row>
    <row r="603" spans="1:3" ht="14.25" customHeight="1">
      <c r="A603" s="24"/>
      <c r="B603" s="24"/>
      <c r="C603" s="24"/>
    </row>
    <row r="604" spans="1:3" ht="14.25" customHeight="1">
      <c r="A604" s="24"/>
      <c r="B604" s="24"/>
      <c r="C604" s="24"/>
    </row>
    <row r="605" spans="1:3" ht="14.25" customHeight="1">
      <c r="A605" s="24"/>
      <c r="B605" s="24"/>
      <c r="C605" s="24"/>
    </row>
    <row r="606" spans="1:3" ht="14.25" customHeight="1">
      <c r="A606" s="24"/>
      <c r="B606" s="24"/>
      <c r="C606" s="24"/>
    </row>
    <row r="607" spans="1:3" ht="14.25" customHeight="1">
      <c r="A607" s="24"/>
      <c r="B607" s="24"/>
      <c r="C607" s="24"/>
    </row>
    <row r="608" spans="1:3" ht="14.25" customHeight="1">
      <c r="A608" s="24"/>
      <c r="B608" s="24"/>
      <c r="C608" s="24"/>
    </row>
    <row r="609" spans="1:3" ht="14.25" customHeight="1">
      <c r="A609" s="24"/>
      <c r="B609" s="24"/>
      <c r="C609" s="24"/>
    </row>
    <row r="610" spans="1:3" ht="14.25" customHeight="1">
      <c r="A610" s="24"/>
      <c r="B610" s="24"/>
      <c r="C610" s="24"/>
    </row>
    <row r="611" spans="1:3" ht="14.25" customHeight="1">
      <c r="A611" s="24"/>
      <c r="B611" s="24"/>
      <c r="C611" s="24"/>
    </row>
    <row r="612" spans="1:3" ht="14.25" customHeight="1">
      <c r="A612" s="24"/>
      <c r="B612" s="24"/>
      <c r="C612" s="24"/>
    </row>
    <row r="613" spans="1:3" ht="14.25" customHeight="1">
      <c r="A613" s="24"/>
      <c r="B613" s="24"/>
      <c r="C613" s="24"/>
    </row>
    <row r="614" spans="1:3" ht="14.25" customHeight="1">
      <c r="A614" s="24"/>
      <c r="B614" s="24"/>
      <c r="C614" s="24"/>
    </row>
    <row r="615" spans="1:3" ht="14.25" customHeight="1">
      <c r="A615" s="24"/>
      <c r="B615" s="24"/>
      <c r="C615" s="24"/>
    </row>
    <row r="616" spans="1:3" ht="14.25" customHeight="1">
      <c r="A616" s="24"/>
      <c r="B616" s="24"/>
      <c r="C616" s="24"/>
    </row>
    <row r="617" spans="1:3" ht="14.25" customHeight="1">
      <c r="A617" s="24"/>
      <c r="B617" s="24"/>
      <c r="C617" s="24"/>
    </row>
    <row r="618" spans="1:3" ht="14.25" customHeight="1">
      <c r="A618" s="24"/>
      <c r="B618" s="24"/>
      <c r="C618" s="24"/>
    </row>
    <row r="619" spans="1:3" ht="14.25" customHeight="1">
      <c r="A619" s="24"/>
      <c r="B619" s="24"/>
      <c r="C619" s="24"/>
    </row>
    <row r="620" spans="1:3" ht="14.25" customHeight="1">
      <c r="A620" s="24"/>
      <c r="B620" s="24"/>
      <c r="C620" s="24"/>
    </row>
    <row r="621" spans="1:3" ht="14.25" customHeight="1">
      <c r="A621" s="24"/>
      <c r="B621" s="24"/>
      <c r="C621" s="24"/>
    </row>
    <row r="622" spans="1:3" ht="14.25" customHeight="1">
      <c r="A622" s="24"/>
      <c r="B622" s="24"/>
      <c r="C622" s="24"/>
    </row>
    <row r="623" spans="1:3" ht="14.25" customHeight="1">
      <c r="A623" s="24"/>
      <c r="B623" s="24"/>
      <c r="C623" s="24"/>
    </row>
    <row r="624" spans="1:3" ht="14.25" customHeight="1">
      <c r="A624" s="24"/>
      <c r="B624" s="24"/>
      <c r="C624" s="24"/>
    </row>
    <row r="625" spans="1:3" ht="14.25" customHeight="1">
      <c r="A625" s="24"/>
      <c r="B625" s="24"/>
      <c r="C625" s="24"/>
    </row>
    <row r="626" spans="1:3" ht="14.25" customHeight="1">
      <c r="A626" s="24"/>
      <c r="B626" s="24"/>
      <c r="C626" s="24"/>
    </row>
    <row r="627" spans="1:3" ht="14.25" customHeight="1">
      <c r="A627" s="24"/>
      <c r="B627" s="24"/>
      <c r="C627" s="24"/>
    </row>
    <row r="628" spans="1:3" ht="14.25" customHeight="1">
      <c r="A628" s="24"/>
      <c r="B628" s="24"/>
      <c r="C628" s="24"/>
    </row>
    <row r="629" spans="1:3" ht="14.25" customHeight="1">
      <c r="A629" s="24"/>
      <c r="B629" s="24"/>
      <c r="C629" s="24"/>
    </row>
    <row r="630" spans="1:3" ht="14.25" customHeight="1">
      <c r="A630" s="24"/>
      <c r="B630" s="24"/>
      <c r="C630" s="24"/>
    </row>
    <row r="631" spans="1:3" ht="14.25" customHeight="1">
      <c r="A631" s="24"/>
      <c r="B631" s="24"/>
      <c r="C631" s="24"/>
    </row>
    <row r="632" spans="1:3" ht="14.25" customHeight="1">
      <c r="A632" s="24"/>
      <c r="B632" s="24"/>
      <c r="C632" s="24"/>
    </row>
    <row r="633" spans="1:3" ht="14.25" customHeight="1">
      <c r="A633" s="24"/>
      <c r="B633" s="24"/>
      <c r="C633" s="24"/>
    </row>
    <row r="634" spans="1:3" ht="14.25" customHeight="1">
      <c r="A634" s="24"/>
      <c r="B634" s="24"/>
      <c r="C634" s="24"/>
    </row>
    <row r="635" spans="1:3" ht="14.25" customHeight="1">
      <c r="A635" s="24"/>
      <c r="B635" s="24"/>
      <c r="C635" s="24"/>
    </row>
    <row r="636" spans="1:3" ht="14.25" customHeight="1">
      <c r="A636" s="24"/>
      <c r="B636" s="24"/>
      <c r="C636" s="24"/>
    </row>
    <row r="637" spans="1:3" ht="14.25" customHeight="1">
      <c r="A637" s="24"/>
      <c r="B637" s="24"/>
      <c r="C637" s="24"/>
    </row>
    <row r="638" spans="1:3" ht="14.25" customHeight="1">
      <c r="A638" s="24"/>
      <c r="B638" s="24"/>
      <c r="C638" s="24"/>
    </row>
    <row r="639" spans="1:3" ht="14.25" customHeight="1">
      <c r="A639" s="24"/>
      <c r="B639" s="24"/>
      <c r="C639" s="24"/>
    </row>
    <row r="640" spans="1:3" ht="14.25" customHeight="1">
      <c r="A640" s="24"/>
      <c r="B640" s="24"/>
      <c r="C640" s="24"/>
    </row>
    <row r="641" spans="1:3" ht="14.25" customHeight="1">
      <c r="A641" s="24"/>
      <c r="B641" s="24"/>
      <c r="C641" s="24"/>
    </row>
    <row r="642" spans="1:3" ht="14.25" customHeight="1">
      <c r="A642" s="24"/>
      <c r="B642" s="24"/>
      <c r="C642" s="24"/>
    </row>
    <row r="643" spans="1:3" ht="14.25" customHeight="1">
      <c r="A643" s="24"/>
      <c r="B643" s="24"/>
      <c r="C643" s="24"/>
    </row>
    <row r="644" spans="1:3" ht="14.25" customHeight="1">
      <c r="A644" s="24"/>
      <c r="B644" s="24"/>
      <c r="C644" s="24"/>
    </row>
    <row r="645" spans="1:3" ht="14.25" customHeight="1">
      <c r="A645" s="24"/>
      <c r="B645" s="24"/>
      <c r="C645" s="24"/>
    </row>
    <row r="646" spans="1:3" ht="14.25" customHeight="1">
      <c r="A646" s="24"/>
      <c r="B646" s="24"/>
      <c r="C646" s="24"/>
    </row>
    <row r="647" spans="1:3" ht="14.25" customHeight="1">
      <c r="A647" s="24"/>
      <c r="B647" s="24"/>
      <c r="C647" s="24"/>
    </row>
    <row r="648" spans="1:3" ht="14.25" customHeight="1">
      <c r="A648" s="24"/>
      <c r="B648" s="24"/>
      <c r="C648" s="24"/>
    </row>
    <row r="649" spans="1:3" ht="14.25" customHeight="1">
      <c r="A649" s="24"/>
      <c r="B649" s="24"/>
      <c r="C649" s="24"/>
    </row>
    <row r="650" spans="1:3" ht="14.25" customHeight="1">
      <c r="A650" s="24"/>
      <c r="B650" s="24"/>
      <c r="C650" s="24"/>
    </row>
    <row r="651" spans="1:3" ht="14.25" customHeight="1">
      <c r="A651" s="24"/>
      <c r="B651" s="24"/>
      <c r="C651" s="24"/>
    </row>
    <row r="652" spans="1:3" ht="14.25" customHeight="1">
      <c r="A652" s="24"/>
      <c r="B652" s="24"/>
      <c r="C652" s="24"/>
    </row>
    <row r="653" spans="1:3" ht="14.25" customHeight="1">
      <c r="A653" s="24"/>
      <c r="B653" s="24"/>
      <c r="C653" s="24"/>
    </row>
    <row r="654" spans="1:3" ht="14.25" customHeight="1">
      <c r="A654" s="24"/>
      <c r="B654" s="24"/>
      <c r="C654" s="24"/>
    </row>
    <row r="655" spans="1:3" ht="14.25" customHeight="1">
      <c r="A655" s="24"/>
      <c r="B655" s="24"/>
      <c r="C655" s="24"/>
    </row>
    <row r="656" spans="1:3" ht="14.25" customHeight="1">
      <c r="A656" s="24"/>
      <c r="B656" s="24"/>
      <c r="C656" s="24"/>
    </row>
    <row r="657" spans="1:3" ht="14.25" customHeight="1">
      <c r="A657" s="24"/>
      <c r="B657" s="24"/>
      <c r="C657" s="24"/>
    </row>
    <row r="658" spans="1:3" ht="14.25" customHeight="1">
      <c r="A658" s="24"/>
      <c r="B658" s="24"/>
      <c r="C658" s="24"/>
    </row>
    <row r="659" spans="1:3" ht="14.25" customHeight="1">
      <c r="A659" s="24"/>
      <c r="B659" s="24"/>
      <c r="C659" s="24"/>
    </row>
    <row r="660" spans="1:3" ht="14.25" customHeight="1">
      <c r="A660" s="24"/>
      <c r="B660" s="24"/>
      <c r="C660" s="24"/>
    </row>
    <row r="661" spans="1:3" ht="14.25" customHeight="1">
      <c r="A661" s="24"/>
      <c r="B661" s="24"/>
      <c r="C661" s="24"/>
    </row>
    <row r="662" spans="1:3" ht="14.25" customHeight="1">
      <c r="A662" s="24"/>
      <c r="B662" s="24"/>
      <c r="C662" s="24"/>
    </row>
    <row r="663" spans="1:3" ht="14.25" customHeight="1">
      <c r="A663" s="24"/>
      <c r="B663" s="24"/>
      <c r="C663" s="24"/>
    </row>
    <row r="664" spans="1:3" ht="14.25" customHeight="1">
      <c r="A664" s="24"/>
      <c r="B664" s="24"/>
      <c r="C664" s="24"/>
    </row>
    <row r="665" spans="1:3" ht="14.25" customHeight="1">
      <c r="A665" s="24"/>
      <c r="B665" s="24"/>
      <c r="C665" s="24"/>
    </row>
    <row r="666" spans="1:3" ht="14.25" customHeight="1">
      <c r="A666" s="24"/>
      <c r="B666" s="24"/>
      <c r="C666" s="24"/>
    </row>
    <row r="667" spans="1:3" ht="14.25" customHeight="1">
      <c r="A667" s="24"/>
      <c r="B667" s="24"/>
      <c r="C667" s="24"/>
    </row>
    <row r="668" spans="1:3" ht="14.25" customHeight="1">
      <c r="A668" s="24"/>
      <c r="B668" s="24"/>
      <c r="C668" s="24"/>
    </row>
    <row r="669" spans="1:3" ht="14.25" customHeight="1">
      <c r="A669" s="24"/>
      <c r="B669" s="24"/>
      <c r="C669" s="24"/>
    </row>
    <row r="670" spans="1:3" ht="14.25" customHeight="1">
      <c r="A670" s="24"/>
      <c r="B670" s="24"/>
      <c r="C670" s="24"/>
    </row>
    <row r="671" spans="1:3" ht="14.25" customHeight="1">
      <c r="A671" s="24"/>
      <c r="B671" s="24"/>
      <c r="C671" s="24"/>
    </row>
    <row r="672" spans="1:3" ht="14.25" customHeight="1">
      <c r="A672" s="24"/>
      <c r="B672" s="24"/>
      <c r="C672" s="24"/>
    </row>
    <row r="673" spans="1:3" ht="14.25" customHeight="1">
      <c r="A673" s="24"/>
      <c r="B673" s="24"/>
      <c r="C673" s="24"/>
    </row>
    <row r="674" spans="1:3" ht="14.25" customHeight="1">
      <c r="A674" s="24"/>
      <c r="B674" s="24"/>
      <c r="C674" s="24"/>
    </row>
    <row r="675" spans="1:3" ht="14.25" customHeight="1">
      <c r="A675" s="24"/>
      <c r="B675" s="24"/>
      <c r="C675" s="24"/>
    </row>
    <row r="676" spans="1:3" ht="14.25" customHeight="1">
      <c r="A676" s="24"/>
      <c r="B676" s="24"/>
      <c r="C676" s="24"/>
    </row>
    <row r="677" spans="1:3" ht="14.25" customHeight="1">
      <c r="A677" s="24"/>
      <c r="B677" s="24"/>
      <c r="C677" s="24"/>
    </row>
    <row r="678" spans="1:3" ht="14.25" customHeight="1">
      <c r="A678" s="24"/>
      <c r="B678" s="24"/>
      <c r="C678" s="24"/>
    </row>
    <row r="679" spans="1:3" ht="14.25" customHeight="1">
      <c r="A679" s="24"/>
      <c r="B679" s="24"/>
      <c r="C679" s="24"/>
    </row>
    <row r="680" spans="1:3" ht="14.25" customHeight="1">
      <c r="A680" s="24"/>
      <c r="B680" s="24"/>
      <c r="C680" s="24"/>
    </row>
    <row r="681" spans="1:3" ht="14.25" customHeight="1">
      <c r="A681" s="24"/>
      <c r="B681" s="24"/>
      <c r="C681" s="24"/>
    </row>
    <row r="682" spans="1:3" ht="14.25" customHeight="1">
      <c r="A682" s="24"/>
      <c r="B682" s="24"/>
      <c r="C682" s="24"/>
    </row>
    <row r="683" spans="1:3" ht="14.25" customHeight="1">
      <c r="A683" s="24"/>
      <c r="B683" s="24"/>
      <c r="C683" s="24"/>
    </row>
    <row r="684" spans="1:3" ht="14.25" customHeight="1">
      <c r="A684" s="24"/>
      <c r="B684" s="24"/>
      <c r="C684" s="24"/>
    </row>
    <row r="685" spans="1:3" ht="14.25" customHeight="1">
      <c r="A685" s="24"/>
      <c r="B685" s="24"/>
      <c r="C685" s="24"/>
    </row>
    <row r="686" spans="1:3" ht="14.25" customHeight="1">
      <c r="A686" s="24"/>
      <c r="B686" s="24"/>
      <c r="C686" s="24"/>
    </row>
    <row r="687" spans="1:3" ht="14.25" customHeight="1">
      <c r="A687" s="24"/>
      <c r="B687" s="24"/>
      <c r="C687" s="24"/>
    </row>
    <row r="688" spans="1:3" ht="14.25" customHeight="1">
      <c r="A688" s="24"/>
      <c r="B688" s="24"/>
      <c r="C688" s="24"/>
    </row>
    <row r="689" spans="1:3" ht="14.25" customHeight="1">
      <c r="A689" s="24"/>
      <c r="B689" s="24"/>
      <c r="C689" s="24"/>
    </row>
    <row r="690" spans="1:3" ht="14.25" customHeight="1">
      <c r="A690" s="24"/>
      <c r="B690" s="24"/>
      <c r="C690" s="24"/>
    </row>
    <row r="691" spans="1:3" ht="14.25" customHeight="1">
      <c r="A691" s="24"/>
      <c r="B691" s="24"/>
      <c r="C691" s="24"/>
    </row>
    <row r="692" spans="1:3" ht="14.25" customHeight="1">
      <c r="A692" s="24"/>
      <c r="B692" s="24"/>
      <c r="C692" s="24"/>
    </row>
    <row r="693" spans="1:3" ht="14.25" customHeight="1">
      <c r="A693" s="24"/>
      <c r="B693" s="24"/>
      <c r="C693" s="24"/>
    </row>
    <row r="694" spans="1:3" ht="14.25" customHeight="1">
      <c r="A694" s="24"/>
      <c r="B694" s="24"/>
      <c r="C694" s="24"/>
    </row>
    <row r="695" spans="1:3" ht="14.25" customHeight="1">
      <c r="A695" s="24"/>
      <c r="B695" s="24"/>
      <c r="C695" s="24"/>
    </row>
    <row r="696" spans="1:3" ht="14.25" customHeight="1">
      <c r="A696" s="24"/>
      <c r="B696" s="24"/>
      <c r="C696" s="24"/>
    </row>
    <row r="697" spans="1:3" ht="14.25" customHeight="1">
      <c r="A697" s="24"/>
      <c r="B697" s="24"/>
      <c r="C697" s="24"/>
    </row>
    <row r="698" spans="1:3" ht="14.25" customHeight="1">
      <c r="A698" s="24"/>
      <c r="B698" s="24"/>
      <c r="C698" s="24"/>
    </row>
    <row r="699" spans="1:3" ht="14.25" customHeight="1">
      <c r="A699" s="24"/>
      <c r="B699" s="24"/>
      <c r="C699" s="24"/>
    </row>
    <row r="700" spans="1:3" ht="14.25" customHeight="1">
      <c r="A700" s="24"/>
      <c r="B700" s="24"/>
      <c r="C700" s="24"/>
    </row>
    <row r="701" spans="1:3" ht="14.25" customHeight="1">
      <c r="A701" s="24"/>
      <c r="B701" s="24"/>
      <c r="C701" s="24"/>
    </row>
    <row r="702" spans="1:3" ht="14.25" customHeight="1">
      <c r="A702" s="24"/>
      <c r="B702" s="24"/>
      <c r="C702" s="24"/>
    </row>
    <row r="703" spans="1:3" ht="14.25" customHeight="1">
      <c r="A703" s="24"/>
      <c r="B703" s="24"/>
      <c r="C703" s="24"/>
    </row>
    <row r="704" spans="1:3" ht="14.25" customHeight="1">
      <c r="A704" s="24"/>
      <c r="B704" s="24"/>
      <c r="C704" s="24"/>
    </row>
    <row r="705" spans="1:3" ht="14.25" customHeight="1">
      <c r="A705" s="24"/>
      <c r="B705" s="24"/>
      <c r="C705" s="24"/>
    </row>
    <row r="706" spans="1:3" ht="14.25" customHeight="1">
      <c r="A706" s="24"/>
      <c r="B706" s="24"/>
      <c r="C706" s="24"/>
    </row>
    <row r="707" spans="1:3" ht="14.25" customHeight="1">
      <c r="A707" s="24"/>
      <c r="B707" s="24"/>
      <c r="C707" s="24"/>
    </row>
    <row r="708" spans="1:3" ht="14.25" customHeight="1">
      <c r="A708" s="24"/>
      <c r="B708" s="24"/>
      <c r="C708" s="24"/>
    </row>
    <row r="709" spans="1:3" ht="14.25" customHeight="1">
      <c r="A709" s="24"/>
      <c r="B709" s="24"/>
      <c r="C709" s="24"/>
    </row>
    <row r="710" spans="1:3" ht="14.25" customHeight="1">
      <c r="A710" s="24"/>
      <c r="B710" s="24"/>
      <c r="C710" s="24"/>
    </row>
    <row r="711" spans="1:3" ht="14.25" customHeight="1">
      <c r="A711" s="24"/>
      <c r="B711" s="24"/>
      <c r="C711" s="24"/>
    </row>
    <row r="712" spans="1:3" ht="14.25" customHeight="1">
      <c r="A712" s="24"/>
      <c r="B712" s="24"/>
      <c r="C712" s="24"/>
    </row>
    <row r="713" spans="1:3" ht="14.25" customHeight="1">
      <c r="A713" s="24"/>
      <c r="B713" s="24"/>
      <c r="C713" s="24"/>
    </row>
    <row r="714" spans="1:3" ht="14.25" customHeight="1">
      <c r="A714" s="24"/>
      <c r="B714" s="24"/>
      <c r="C714" s="24"/>
    </row>
    <row r="715" spans="1:3" ht="14.25" customHeight="1">
      <c r="A715" s="24"/>
      <c r="B715" s="24"/>
      <c r="C715" s="24"/>
    </row>
    <row r="716" spans="1:3" ht="14.25" customHeight="1">
      <c r="A716" s="24"/>
      <c r="B716" s="24"/>
      <c r="C716" s="24"/>
    </row>
    <row r="717" spans="1:3" ht="14.25" customHeight="1">
      <c r="A717" s="24"/>
      <c r="B717" s="24"/>
      <c r="C717" s="24"/>
    </row>
    <row r="718" spans="1:3" ht="14.25" customHeight="1">
      <c r="A718" s="24"/>
      <c r="B718" s="24"/>
      <c r="C718" s="24"/>
    </row>
    <row r="719" spans="1:3" ht="14.25" customHeight="1">
      <c r="A719" s="24"/>
      <c r="B719" s="24"/>
      <c r="C719" s="24"/>
    </row>
    <row r="720" spans="1:3" ht="14.25" customHeight="1">
      <c r="A720" s="24"/>
      <c r="B720" s="24"/>
      <c r="C720" s="24"/>
    </row>
    <row r="721" spans="1:3" ht="14.25" customHeight="1">
      <c r="A721" s="24"/>
      <c r="B721" s="24"/>
      <c r="C721" s="24"/>
    </row>
    <row r="722" spans="1:3" ht="14.25" customHeight="1">
      <c r="A722" s="24"/>
      <c r="B722" s="24"/>
      <c r="C722" s="24"/>
    </row>
    <row r="723" spans="1:3" ht="14.25" customHeight="1">
      <c r="A723" s="24"/>
      <c r="B723" s="24"/>
      <c r="C723" s="24"/>
    </row>
    <row r="724" spans="1:3" ht="14.25" customHeight="1">
      <c r="A724" s="24"/>
      <c r="B724" s="24"/>
      <c r="C724" s="24"/>
    </row>
    <row r="725" spans="1:3" ht="14.25" customHeight="1">
      <c r="A725" s="24"/>
      <c r="B725" s="24"/>
      <c r="C725" s="24"/>
    </row>
    <row r="726" spans="1:3" ht="14.25" customHeight="1">
      <c r="A726" s="24"/>
      <c r="B726" s="24"/>
      <c r="C726" s="24"/>
    </row>
    <row r="727" spans="1:3" ht="14.25" customHeight="1">
      <c r="A727" s="24"/>
      <c r="B727" s="24"/>
      <c r="C727" s="24"/>
    </row>
    <row r="728" spans="1:3" ht="14.25" customHeight="1">
      <c r="A728" s="24"/>
      <c r="B728" s="24"/>
      <c r="C728" s="24"/>
    </row>
    <row r="729" spans="1:3" ht="14.25" customHeight="1">
      <c r="A729" s="24"/>
      <c r="B729" s="24"/>
      <c r="C729" s="24"/>
    </row>
    <row r="730" spans="1:3" ht="14.25" customHeight="1">
      <c r="A730" s="24"/>
      <c r="B730" s="24"/>
      <c r="C730" s="24"/>
    </row>
    <row r="731" spans="1:3" ht="14.25" customHeight="1">
      <c r="A731" s="24"/>
      <c r="B731" s="24"/>
      <c r="C731" s="24"/>
    </row>
    <row r="732" spans="1:3" ht="14.25" customHeight="1">
      <c r="A732" s="24"/>
      <c r="B732" s="24"/>
      <c r="C732" s="24"/>
    </row>
    <row r="733" spans="1:3" ht="14.25" customHeight="1">
      <c r="A733" s="24"/>
      <c r="B733" s="24"/>
      <c r="C733" s="24"/>
    </row>
    <row r="734" spans="1:3" ht="14.25" customHeight="1">
      <c r="A734" s="24"/>
      <c r="B734" s="24"/>
      <c r="C734" s="24"/>
    </row>
    <row r="735" spans="1:3" ht="14.25" customHeight="1">
      <c r="A735" s="24"/>
      <c r="B735" s="24"/>
      <c r="C735" s="24"/>
    </row>
    <row r="736" spans="1:3" ht="14.25" customHeight="1">
      <c r="A736" s="24"/>
      <c r="B736" s="24"/>
      <c r="C736" s="24"/>
    </row>
    <row r="737" spans="1:3" ht="14.25" customHeight="1">
      <c r="A737" s="24"/>
      <c r="B737" s="24"/>
      <c r="C737" s="24"/>
    </row>
    <row r="738" spans="1:3" ht="14.25" customHeight="1">
      <c r="A738" s="24"/>
      <c r="B738" s="24"/>
      <c r="C738" s="24"/>
    </row>
    <row r="739" spans="1:3" ht="14.25" customHeight="1">
      <c r="A739" s="24"/>
      <c r="B739" s="24"/>
      <c r="C739" s="24"/>
    </row>
    <row r="740" spans="1:3" ht="14.25" customHeight="1">
      <c r="A740" s="24"/>
      <c r="B740" s="24"/>
      <c r="C740" s="24"/>
    </row>
    <row r="741" spans="1:3" ht="14.25" customHeight="1">
      <c r="A741" s="24"/>
      <c r="B741" s="24"/>
      <c r="C741" s="24"/>
    </row>
    <row r="742" spans="1:3" ht="14.25" customHeight="1">
      <c r="A742" s="24"/>
      <c r="B742" s="24"/>
      <c r="C742" s="24"/>
    </row>
    <row r="743" spans="1:3" ht="14.25" customHeight="1">
      <c r="A743" s="24"/>
      <c r="B743" s="24"/>
      <c r="C743" s="24"/>
    </row>
    <row r="744" spans="1:3" ht="14.25" customHeight="1">
      <c r="A744" s="24"/>
      <c r="B744" s="24"/>
      <c r="C744" s="24"/>
    </row>
    <row r="745" spans="1:3" ht="14.25" customHeight="1">
      <c r="A745" s="24"/>
      <c r="B745" s="24"/>
      <c r="C745" s="24"/>
    </row>
    <row r="746" spans="1:3" ht="14.25" customHeight="1">
      <c r="A746" s="24"/>
      <c r="B746" s="24"/>
      <c r="C746" s="24"/>
    </row>
    <row r="747" spans="1:3" ht="14.25" customHeight="1">
      <c r="A747" s="24"/>
      <c r="B747" s="24"/>
      <c r="C747" s="24"/>
    </row>
    <row r="748" spans="1:3" ht="14.25" customHeight="1">
      <c r="A748" s="24"/>
      <c r="B748" s="24"/>
      <c r="C748" s="24"/>
    </row>
    <row r="749" spans="1:3" ht="14.25" customHeight="1">
      <c r="A749" s="24"/>
      <c r="B749" s="24"/>
      <c r="C749" s="24"/>
    </row>
    <row r="750" spans="1:3" ht="14.25" customHeight="1">
      <c r="A750" s="24"/>
      <c r="B750" s="24"/>
      <c r="C750" s="24"/>
    </row>
    <row r="751" spans="1:3" ht="14.25" customHeight="1">
      <c r="A751" s="24"/>
      <c r="B751" s="24"/>
      <c r="C751" s="24"/>
    </row>
    <row r="752" spans="1:3" ht="14.25" customHeight="1">
      <c r="A752" s="24"/>
      <c r="B752" s="24"/>
      <c r="C752" s="24"/>
    </row>
    <row r="753" spans="1:3" ht="14.25" customHeight="1">
      <c r="A753" s="24"/>
      <c r="B753" s="24"/>
      <c r="C753" s="24"/>
    </row>
    <row r="754" spans="1:3" ht="14.25" customHeight="1">
      <c r="A754" s="24"/>
      <c r="B754" s="24"/>
      <c r="C754" s="24"/>
    </row>
    <row r="755" spans="1:3" ht="14.25" customHeight="1">
      <c r="A755" s="24"/>
      <c r="B755" s="24"/>
      <c r="C755" s="24"/>
    </row>
    <row r="756" spans="1:3" ht="14.25" customHeight="1">
      <c r="A756" s="24"/>
      <c r="B756" s="24"/>
      <c r="C756" s="24"/>
    </row>
    <row r="757" spans="1:3" ht="14.25" customHeight="1">
      <c r="A757" s="24"/>
      <c r="B757" s="24"/>
      <c r="C757" s="24"/>
    </row>
    <row r="758" spans="1:3" ht="14.25" customHeight="1">
      <c r="A758" s="24"/>
      <c r="B758" s="24"/>
      <c r="C758" s="24"/>
    </row>
    <row r="759" spans="1:3" ht="14.25" customHeight="1">
      <c r="A759" s="24"/>
      <c r="B759" s="24"/>
      <c r="C759" s="24"/>
    </row>
    <row r="760" spans="1:3" ht="14.25" customHeight="1">
      <c r="A760" s="24"/>
      <c r="B760" s="24"/>
      <c r="C760" s="24"/>
    </row>
    <row r="761" spans="1:3" ht="14.25" customHeight="1">
      <c r="A761" s="24"/>
      <c r="B761" s="24"/>
      <c r="C761" s="24"/>
    </row>
    <row r="762" spans="1:3" ht="14.25" customHeight="1">
      <c r="A762" s="24"/>
      <c r="B762" s="24"/>
      <c r="C762" s="24"/>
    </row>
    <row r="763" spans="1:3" ht="14.25" customHeight="1">
      <c r="A763" s="24"/>
      <c r="B763" s="24"/>
      <c r="C763" s="24"/>
    </row>
    <row r="764" spans="1:3" ht="14.25" customHeight="1">
      <c r="A764" s="24"/>
      <c r="B764" s="24"/>
      <c r="C764" s="24"/>
    </row>
    <row r="765" spans="1:3" ht="14.25" customHeight="1">
      <c r="A765" s="24"/>
      <c r="B765" s="24"/>
      <c r="C765" s="24"/>
    </row>
    <row r="766" spans="1:3" ht="14.25" customHeight="1">
      <c r="A766" s="24"/>
      <c r="B766" s="24"/>
      <c r="C766" s="24"/>
    </row>
    <row r="767" spans="1:3" ht="14.25" customHeight="1">
      <c r="A767" s="24"/>
      <c r="B767" s="24"/>
      <c r="C767" s="24"/>
    </row>
    <row r="768" spans="1:3" ht="14.25" customHeight="1">
      <c r="A768" s="24"/>
      <c r="B768" s="24"/>
      <c r="C768" s="24"/>
    </row>
    <row r="769" spans="1:3" ht="14.25" customHeight="1">
      <c r="A769" s="24"/>
      <c r="B769" s="24"/>
      <c r="C769" s="24"/>
    </row>
    <row r="770" spans="1:3" ht="14.25" customHeight="1">
      <c r="A770" s="24"/>
      <c r="B770" s="24"/>
      <c r="C770" s="24"/>
    </row>
    <row r="771" spans="1:3" ht="14.25" customHeight="1">
      <c r="A771" s="24"/>
      <c r="B771" s="24"/>
      <c r="C771" s="24"/>
    </row>
    <row r="772" spans="1:3" ht="14.25" customHeight="1">
      <c r="A772" s="24"/>
      <c r="B772" s="24"/>
      <c r="C772" s="24"/>
    </row>
    <row r="773" spans="1:3" ht="14.25" customHeight="1">
      <c r="A773" s="24"/>
      <c r="B773" s="24"/>
      <c r="C773" s="24"/>
    </row>
    <row r="774" spans="1:3" ht="14.25" customHeight="1">
      <c r="A774" s="24"/>
      <c r="B774" s="24"/>
      <c r="C774" s="24"/>
    </row>
    <row r="775" spans="1:3" ht="14.25" customHeight="1">
      <c r="A775" s="24"/>
      <c r="B775" s="24"/>
      <c r="C775" s="24"/>
    </row>
    <row r="776" spans="1:3" ht="14.25" customHeight="1">
      <c r="A776" s="24"/>
      <c r="B776" s="24"/>
      <c r="C776" s="24"/>
    </row>
    <row r="777" spans="1:3" ht="14.25" customHeight="1">
      <c r="A777" s="24"/>
      <c r="B777" s="24"/>
      <c r="C777" s="24"/>
    </row>
    <row r="778" spans="1:3" ht="14.25" customHeight="1">
      <c r="A778" s="24"/>
      <c r="B778" s="24"/>
      <c r="C778" s="24"/>
    </row>
    <row r="779" spans="1:3" ht="14.25" customHeight="1">
      <c r="A779" s="24"/>
      <c r="B779" s="24"/>
      <c r="C779" s="24"/>
    </row>
    <row r="780" spans="1:3" ht="14.25" customHeight="1">
      <c r="A780" s="24"/>
      <c r="B780" s="24"/>
      <c r="C780" s="24"/>
    </row>
    <row r="781" spans="1:3" ht="14.25" customHeight="1">
      <c r="A781" s="24"/>
      <c r="B781" s="24"/>
      <c r="C781" s="24"/>
    </row>
    <row r="782" spans="1:3" ht="14.25" customHeight="1">
      <c r="A782" s="24"/>
      <c r="B782" s="24"/>
      <c r="C782" s="24"/>
    </row>
    <row r="783" spans="1:3" ht="14.25" customHeight="1">
      <c r="A783" s="24"/>
      <c r="B783" s="24"/>
      <c r="C783" s="24"/>
    </row>
    <row r="784" spans="1:3" ht="14.25" customHeight="1">
      <c r="A784" s="24"/>
      <c r="B784" s="24"/>
      <c r="C784" s="24"/>
    </row>
    <row r="785" spans="1:3" ht="14.25" customHeight="1">
      <c r="A785" s="24"/>
      <c r="B785" s="24"/>
      <c r="C785" s="24"/>
    </row>
    <row r="786" spans="1:3" ht="14.25" customHeight="1">
      <c r="A786" s="24"/>
      <c r="B786" s="24"/>
      <c r="C786" s="24"/>
    </row>
    <row r="787" spans="1:3" ht="14.25" customHeight="1">
      <c r="A787" s="24"/>
      <c r="B787" s="24"/>
      <c r="C787" s="24"/>
    </row>
    <row r="788" spans="1:3" ht="14.25" customHeight="1">
      <c r="A788" s="24"/>
      <c r="B788" s="24"/>
      <c r="C788" s="24"/>
    </row>
    <row r="789" spans="1:3" ht="14.25" customHeight="1">
      <c r="A789" s="24"/>
      <c r="B789" s="24"/>
      <c r="C789" s="24"/>
    </row>
    <row r="790" spans="1:3" ht="14.25" customHeight="1">
      <c r="A790" s="24"/>
      <c r="B790" s="24"/>
      <c r="C790" s="24"/>
    </row>
    <row r="791" spans="1:3" ht="14.25" customHeight="1">
      <c r="A791" s="24"/>
      <c r="B791" s="24"/>
      <c r="C791" s="24"/>
    </row>
    <row r="792" spans="1:3" ht="14.25" customHeight="1">
      <c r="A792" s="24"/>
      <c r="B792" s="24"/>
      <c r="C792" s="24"/>
    </row>
    <row r="793" spans="1:3" ht="14.25" customHeight="1">
      <c r="A793" s="24"/>
      <c r="B793" s="24"/>
      <c r="C793" s="24"/>
    </row>
    <row r="794" spans="1:3" ht="14.25" customHeight="1">
      <c r="A794" s="24"/>
      <c r="B794" s="24"/>
      <c r="C794" s="24"/>
    </row>
    <row r="795" spans="1:3" ht="14.25" customHeight="1">
      <c r="A795" s="24"/>
      <c r="B795" s="24"/>
      <c r="C795" s="24"/>
    </row>
    <row r="796" spans="1:3" ht="14.25" customHeight="1">
      <c r="A796" s="24"/>
      <c r="B796" s="24"/>
      <c r="C796" s="24"/>
    </row>
    <row r="797" spans="1:3" ht="14.25" customHeight="1">
      <c r="A797" s="24"/>
      <c r="B797" s="24"/>
      <c r="C797" s="24"/>
    </row>
    <row r="798" spans="1:3" ht="14.25" customHeight="1">
      <c r="A798" s="24"/>
      <c r="B798" s="24"/>
      <c r="C798" s="24"/>
    </row>
    <row r="799" spans="1:3" ht="14.25" customHeight="1">
      <c r="A799" s="24"/>
      <c r="B799" s="24"/>
      <c r="C799" s="24"/>
    </row>
    <row r="800" spans="1:3" ht="14.25" customHeight="1">
      <c r="A800" s="24"/>
      <c r="B800" s="24"/>
      <c r="C800" s="24"/>
    </row>
    <row r="801" spans="1:3" ht="14.25" customHeight="1">
      <c r="A801" s="24"/>
      <c r="B801" s="24"/>
      <c r="C801" s="24"/>
    </row>
    <row r="802" spans="1:3" ht="14.25" customHeight="1">
      <c r="A802" s="24"/>
      <c r="B802" s="24"/>
      <c r="C802" s="24"/>
    </row>
    <row r="803" spans="1:3" ht="14.25" customHeight="1">
      <c r="A803" s="24"/>
      <c r="B803" s="24"/>
      <c r="C803" s="24"/>
    </row>
    <row r="804" spans="1:3" ht="14.25" customHeight="1">
      <c r="A804" s="24"/>
      <c r="B804" s="24"/>
      <c r="C804" s="24"/>
    </row>
    <row r="805" spans="1:3" ht="14.25" customHeight="1">
      <c r="A805" s="24"/>
      <c r="B805" s="24"/>
      <c r="C805" s="24"/>
    </row>
    <row r="806" spans="1:3" ht="14.25" customHeight="1">
      <c r="A806" s="24"/>
      <c r="B806" s="24"/>
      <c r="C806" s="24"/>
    </row>
    <row r="807" spans="1:3" ht="14.25" customHeight="1">
      <c r="A807" s="24"/>
      <c r="B807" s="24"/>
      <c r="C807" s="24"/>
    </row>
    <row r="808" spans="1:3" ht="14.25" customHeight="1">
      <c r="A808" s="24"/>
      <c r="B808" s="24"/>
      <c r="C808" s="24"/>
    </row>
    <row r="809" spans="1:3" ht="14.25" customHeight="1">
      <c r="A809" s="24"/>
      <c r="B809" s="24"/>
      <c r="C809" s="24"/>
    </row>
    <row r="810" spans="1:3" ht="14.25" customHeight="1">
      <c r="A810" s="24"/>
      <c r="B810" s="24"/>
      <c r="C810" s="24"/>
    </row>
    <row r="811" spans="1:3" ht="14.25" customHeight="1">
      <c r="A811" s="24"/>
      <c r="B811" s="24"/>
      <c r="C811" s="24"/>
    </row>
    <row r="812" spans="1:3" ht="14.25" customHeight="1">
      <c r="A812" s="24"/>
      <c r="B812" s="24"/>
      <c r="C812" s="24"/>
    </row>
    <row r="813" spans="1:3" ht="14.25" customHeight="1">
      <c r="A813" s="24"/>
      <c r="B813" s="24"/>
      <c r="C813" s="24"/>
    </row>
    <row r="814" spans="1:3" ht="14.25" customHeight="1">
      <c r="A814" s="24"/>
      <c r="B814" s="24"/>
      <c r="C814" s="24"/>
    </row>
    <row r="815" spans="1:3" ht="14.25" customHeight="1">
      <c r="A815" s="24"/>
      <c r="B815" s="24"/>
      <c r="C815" s="24"/>
    </row>
    <row r="816" spans="1:3" ht="14.25" customHeight="1">
      <c r="A816" s="24"/>
      <c r="B816" s="24"/>
      <c r="C816" s="24"/>
    </row>
    <row r="817" spans="1:3" ht="14.25" customHeight="1">
      <c r="A817" s="24"/>
      <c r="B817" s="24"/>
      <c r="C817" s="24"/>
    </row>
    <row r="818" spans="1:3" ht="14.25" customHeight="1">
      <c r="A818" s="24"/>
      <c r="B818" s="24"/>
      <c r="C818" s="24"/>
    </row>
    <row r="819" spans="1:3" ht="14.25" customHeight="1">
      <c r="A819" s="24"/>
      <c r="B819" s="24"/>
      <c r="C819" s="24"/>
    </row>
    <row r="820" spans="1:3" ht="14.25" customHeight="1">
      <c r="A820" s="24"/>
      <c r="B820" s="24"/>
      <c r="C820" s="24"/>
    </row>
    <row r="821" spans="1:3" ht="14.25" customHeight="1">
      <c r="A821" s="24"/>
      <c r="B821" s="24"/>
      <c r="C821" s="24"/>
    </row>
    <row r="822" spans="1:3" ht="14.25" customHeight="1">
      <c r="A822" s="24"/>
      <c r="B822" s="24"/>
      <c r="C822" s="24"/>
    </row>
    <row r="823" spans="1:3" ht="14.25" customHeight="1">
      <c r="A823" s="24"/>
      <c r="B823" s="24"/>
      <c r="C823" s="24"/>
    </row>
    <row r="824" spans="1:3" ht="14.25" customHeight="1">
      <c r="A824" s="24"/>
      <c r="B824" s="24"/>
      <c r="C824" s="24"/>
    </row>
    <row r="825" spans="1:3" ht="14.25" customHeight="1">
      <c r="A825" s="24"/>
      <c r="B825" s="24"/>
      <c r="C825" s="24"/>
    </row>
    <row r="826" spans="1:3" ht="14.25" customHeight="1">
      <c r="A826" s="24"/>
      <c r="B826" s="24"/>
      <c r="C826" s="24"/>
    </row>
    <row r="827" spans="1:3" ht="14.25" customHeight="1">
      <c r="A827" s="24"/>
      <c r="B827" s="24"/>
      <c r="C827" s="24"/>
    </row>
    <row r="828" spans="1:3" ht="14.25" customHeight="1">
      <c r="A828" s="24"/>
      <c r="B828" s="24"/>
      <c r="C828" s="24"/>
    </row>
    <row r="829" spans="1:3" ht="14.25" customHeight="1">
      <c r="A829" s="24"/>
      <c r="B829" s="24"/>
      <c r="C829" s="24"/>
    </row>
    <row r="830" spans="1:3" ht="14.25" customHeight="1">
      <c r="A830" s="24"/>
      <c r="B830" s="24"/>
      <c r="C830" s="24"/>
    </row>
    <row r="831" spans="1:3" ht="14.25" customHeight="1">
      <c r="A831" s="24"/>
      <c r="B831" s="24"/>
      <c r="C831" s="24"/>
    </row>
    <row r="832" spans="1:3" ht="14.25" customHeight="1">
      <c r="A832" s="24"/>
      <c r="B832" s="24"/>
      <c r="C832" s="24"/>
    </row>
    <row r="833" spans="1:3" ht="14.25" customHeight="1">
      <c r="A833" s="24"/>
      <c r="B833" s="24"/>
      <c r="C833" s="24"/>
    </row>
    <row r="834" spans="1:3" ht="14.25" customHeight="1">
      <c r="A834" s="24"/>
      <c r="B834" s="24"/>
      <c r="C834" s="24"/>
    </row>
    <row r="835" spans="1:3" ht="14.25" customHeight="1">
      <c r="A835" s="24"/>
      <c r="B835" s="24"/>
      <c r="C835" s="24"/>
    </row>
    <row r="836" spans="1:3" ht="14.25" customHeight="1">
      <c r="A836" s="24"/>
      <c r="B836" s="24"/>
      <c r="C836" s="24"/>
    </row>
    <row r="837" spans="1:3" ht="14.25" customHeight="1">
      <c r="A837" s="24"/>
      <c r="B837" s="24"/>
      <c r="C837" s="24"/>
    </row>
    <row r="838" spans="1:3" ht="14.25" customHeight="1">
      <c r="A838" s="24"/>
      <c r="B838" s="24"/>
      <c r="C838" s="24"/>
    </row>
    <row r="839" spans="1:3" ht="14.25" customHeight="1">
      <c r="A839" s="24"/>
      <c r="B839" s="24"/>
      <c r="C839" s="24"/>
    </row>
    <row r="840" spans="1:3" ht="14.25" customHeight="1">
      <c r="A840" s="24"/>
      <c r="B840" s="24"/>
      <c r="C840" s="24"/>
    </row>
    <row r="841" spans="1:3" ht="14.25" customHeight="1">
      <c r="A841" s="24"/>
      <c r="B841" s="24"/>
      <c r="C841" s="24"/>
    </row>
    <row r="842" spans="1:3" ht="14.25" customHeight="1">
      <c r="A842" s="24"/>
      <c r="B842" s="24"/>
      <c r="C842" s="24"/>
    </row>
    <row r="843" spans="1:3" ht="14.25" customHeight="1">
      <c r="A843" s="24"/>
      <c r="B843" s="24"/>
      <c r="C843" s="24"/>
    </row>
    <row r="844" spans="1:3" ht="14.25" customHeight="1">
      <c r="A844" s="24"/>
      <c r="B844" s="24"/>
      <c r="C844" s="24"/>
    </row>
    <row r="845" spans="1:3" ht="14.25" customHeight="1">
      <c r="A845" s="24"/>
      <c r="B845" s="24"/>
      <c r="C845" s="24"/>
    </row>
    <row r="846" spans="1:3" ht="14.25" customHeight="1">
      <c r="A846" s="24"/>
      <c r="B846" s="24"/>
      <c r="C846" s="24"/>
    </row>
    <row r="847" spans="1:3" ht="14.25" customHeight="1">
      <c r="A847" s="24"/>
      <c r="B847" s="24"/>
      <c r="C847" s="24"/>
    </row>
    <row r="848" spans="1:3" ht="14.25" customHeight="1">
      <c r="A848" s="24"/>
      <c r="B848" s="24"/>
      <c r="C848" s="24"/>
    </row>
    <row r="849" spans="1:3" ht="14.25" customHeight="1">
      <c r="A849" s="24"/>
      <c r="B849" s="24"/>
      <c r="C849" s="24"/>
    </row>
    <row r="850" spans="1:3" ht="14.25" customHeight="1">
      <c r="A850" s="24"/>
      <c r="B850" s="24"/>
      <c r="C850" s="24"/>
    </row>
    <row r="851" spans="1:3" ht="14.25" customHeight="1">
      <c r="A851" s="24"/>
      <c r="B851" s="24"/>
      <c r="C851" s="24"/>
    </row>
    <row r="852" spans="1:3" ht="14.25" customHeight="1">
      <c r="A852" s="24"/>
      <c r="B852" s="24"/>
      <c r="C852" s="24"/>
    </row>
    <row r="853" spans="1:3" ht="14.25" customHeight="1">
      <c r="A853" s="24"/>
      <c r="B853" s="24"/>
      <c r="C853" s="24"/>
    </row>
    <row r="854" spans="1:3" ht="14.25" customHeight="1">
      <c r="A854" s="24"/>
      <c r="B854" s="24"/>
      <c r="C854" s="24"/>
    </row>
    <row r="855" spans="1:3" ht="14.25" customHeight="1">
      <c r="A855" s="24"/>
      <c r="B855" s="24"/>
      <c r="C855" s="24"/>
    </row>
    <row r="856" spans="1:3" ht="14.25" customHeight="1">
      <c r="A856" s="24"/>
      <c r="B856" s="24"/>
      <c r="C856" s="24"/>
    </row>
    <row r="857" spans="1:3" ht="14.25" customHeight="1">
      <c r="A857" s="24"/>
      <c r="B857" s="24"/>
      <c r="C857" s="24"/>
    </row>
    <row r="858" spans="1:3" ht="14.25" customHeight="1">
      <c r="A858" s="24"/>
      <c r="B858" s="24"/>
      <c r="C858" s="24"/>
    </row>
    <row r="859" spans="1:3" ht="14.25" customHeight="1">
      <c r="A859" s="24"/>
      <c r="B859" s="24"/>
      <c r="C859" s="24"/>
    </row>
    <row r="860" spans="1:3" ht="14.25" customHeight="1">
      <c r="A860" s="24"/>
      <c r="B860" s="24"/>
      <c r="C860" s="24"/>
    </row>
    <row r="861" spans="1:3" ht="14.25" customHeight="1">
      <c r="A861" s="24"/>
      <c r="B861" s="24"/>
      <c r="C861" s="24"/>
    </row>
    <row r="862" spans="1:3" ht="14.25" customHeight="1">
      <c r="A862" s="24"/>
      <c r="B862" s="24"/>
      <c r="C862" s="24"/>
    </row>
    <row r="863" spans="1:3" ht="14.25" customHeight="1">
      <c r="A863" s="24"/>
      <c r="B863" s="24"/>
      <c r="C863" s="24"/>
    </row>
    <row r="864" spans="1:3" ht="14.25" customHeight="1">
      <c r="A864" s="24"/>
      <c r="B864" s="24"/>
      <c r="C864" s="24"/>
    </row>
    <row r="865" spans="1:3" ht="14.25" customHeight="1">
      <c r="A865" s="24"/>
      <c r="B865" s="24"/>
      <c r="C865" s="24"/>
    </row>
    <row r="866" spans="1:3" ht="14.25" customHeight="1">
      <c r="A866" s="24"/>
      <c r="B866" s="24"/>
      <c r="C866" s="24"/>
    </row>
    <row r="867" spans="1:3" ht="14.25" customHeight="1">
      <c r="A867" s="24"/>
      <c r="B867" s="24"/>
      <c r="C867" s="24"/>
    </row>
    <row r="868" spans="1:3" ht="14.25" customHeight="1">
      <c r="A868" s="24"/>
      <c r="B868" s="24"/>
      <c r="C868" s="24"/>
    </row>
    <row r="869" spans="1:3" ht="14.25" customHeight="1">
      <c r="A869" s="24"/>
      <c r="B869" s="24"/>
      <c r="C869" s="24"/>
    </row>
    <row r="870" spans="1:3" ht="14.25" customHeight="1">
      <c r="A870" s="24"/>
      <c r="B870" s="24"/>
      <c r="C870" s="24"/>
    </row>
    <row r="871" spans="1:3" ht="14.25" customHeight="1">
      <c r="A871" s="24"/>
      <c r="B871" s="24"/>
      <c r="C871" s="24"/>
    </row>
    <row r="872" spans="1:3" ht="14.25" customHeight="1">
      <c r="A872" s="24"/>
      <c r="B872" s="24"/>
      <c r="C872" s="24"/>
    </row>
    <row r="873" spans="1:3" ht="14.25" customHeight="1">
      <c r="A873" s="24"/>
      <c r="B873" s="24"/>
      <c r="C873" s="24"/>
    </row>
    <row r="874" spans="1:3" ht="14.25" customHeight="1">
      <c r="A874" s="24"/>
      <c r="B874" s="24"/>
      <c r="C874" s="24"/>
    </row>
    <row r="875" spans="1:3" ht="14.25" customHeight="1">
      <c r="A875" s="24"/>
      <c r="B875" s="24"/>
      <c r="C875" s="24"/>
    </row>
    <row r="876" spans="1:3" ht="14.25" customHeight="1">
      <c r="A876" s="24"/>
      <c r="B876" s="24"/>
      <c r="C876" s="24"/>
    </row>
    <row r="877" spans="1:3" ht="14.25" customHeight="1">
      <c r="A877" s="24"/>
      <c r="B877" s="24"/>
      <c r="C877" s="24"/>
    </row>
    <row r="878" spans="1:3" ht="14.25" customHeight="1">
      <c r="A878" s="24"/>
      <c r="B878" s="24"/>
      <c r="C878" s="24"/>
    </row>
    <row r="879" spans="1:3" ht="14.25" customHeight="1">
      <c r="A879" s="24"/>
      <c r="B879" s="24"/>
      <c r="C879" s="24"/>
    </row>
    <row r="880" spans="1:3" ht="14.25" customHeight="1">
      <c r="A880" s="24"/>
      <c r="B880" s="24"/>
      <c r="C880" s="24"/>
    </row>
    <row r="881" spans="1:3" ht="14.25" customHeight="1">
      <c r="A881" s="24"/>
      <c r="B881" s="24"/>
      <c r="C881" s="24"/>
    </row>
    <row r="882" spans="1:3" ht="14.25" customHeight="1">
      <c r="A882" s="24"/>
      <c r="B882" s="24"/>
      <c r="C882" s="24"/>
    </row>
    <row r="883" spans="1:3" ht="14.25" customHeight="1">
      <c r="A883" s="24"/>
      <c r="B883" s="24"/>
      <c r="C883" s="24"/>
    </row>
    <row r="884" spans="1:3" ht="14.25" customHeight="1">
      <c r="A884" s="24"/>
      <c r="B884" s="24"/>
      <c r="C884" s="24"/>
    </row>
    <row r="885" spans="1:3" ht="14.25" customHeight="1">
      <c r="A885" s="24"/>
      <c r="B885" s="24"/>
      <c r="C885" s="24"/>
    </row>
    <row r="886" spans="1:3" ht="14.25" customHeight="1">
      <c r="A886" s="24"/>
      <c r="B886" s="24"/>
      <c r="C886" s="24"/>
    </row>
    <row r="887" spans="1:3" ht="14.25" customHeight="1">
      <c r="A887" s="24"/>
      <c r="B887" s="24"/>
      <c r="C887" s="24"/>
    </row>
    <row r="888" spans="1:3" ht="14.25" customHeight="1">
      <c r="A888" s="24"/>
      <c r="B888" s="24"/>
      <c r="C888" s="24"/>
    </row>
    <row r="889" spans="1:3" ht="14.25" customHeight="1">
      <c r="A889" s="24"/>
      <c r="B889" s="24"/>
      <c r="C889" s="24"/>
    </row>
    <row r="890" spans="1:3" ht="14.25" customHeight="1">
      <c r="A890" s="24"/>
      <c r="B890" s="24"/>
      <c r="C890" s="24"/>
    </row>
    <row r="891" spans="1:3" ht="14.25" customHeight="1">
      <c r="A891" s="24"/>
      <c r="B891" s="24"/>
      <c r="C891" s="24"/>
    </row>
    <row r="892" spans="1:3" ht="14.25" customHeight="1">
      <c r="A892" s="24"/>
      <c r="B892" s="24"/>
      <c r="C892" s="24"/>
    </row>
    <row r="893" spans="1:3" ht="14.25" customHeight="1">
      <c r="A893" s="24"/>
      <c r="B893" s="24"/>
      <c r="C893" s="24"/>
    </row>
    <row r="894" spans="1:3" ht="14.25" customHeight="1">
      <c r="A894" s="24"/>
      <c r="B894" s="24"/>
      <c r="C894" s="24"/>
    </row>
    <row r="895" spans="1:3" ht="14.25" customHeight="1">
      <c r="A895" s="24"/>
      <c r="B895" s="24"/>
      <c r="C895" s="24"/>
    </row>
    <row r="896" spans="1:3" ht="14.25" customHeight="1">
      <c r="A896" s="24"/>
      <c r="B896" s="24"/>
      <c r="C896" s="24"/>
    </row>
    <row r="897" spans="1:3" ht="14.25" customHeight="1">
      <c r="A897" s="24"/>
      <c r="B897" s="24"/>
      <c r="C897" s="24"/>
    </row>
    <row r="898" spans="1:3" ht="14.25" customHeight="1">
      <c r="A898" s="24"/>
      <c r="B898" s="24"/>
      <c r="C898" s="24"/>
    </row>
    <row r="899" spans="1:3" ht="14.25" customHeight="1">
      <c r="A899" s="24"/>
      <c r="B899" s="24"/>
      <c r="C899" s="24"/>
    </row>
    <row r="900" spans="1:3" ht="14.25" customHeight="1">
      <c r="A900" s="24"/>
      <c r="B900" s="24"/>
      <c r="C900" s="24"/>
    </row>
    <row r="901" spans="1:3" ht="14.25" customHeight="1">
      <c r="A901" s="24"/>
      <c r="B901" s="24"/>
      <c r="C901" s="24"/>
    </row>
    <row r="902" spans="1:3" ht="14.25" customHeight="1">
      <c r="A902" s="24"/>
      <c r="B902" s="24"/>
      <c r="C902" s="24"/>
    </row>
    <row r="903" spans="1:3" ht="14.25" customHeight="1">
      <c r="A903" s="24"/>
      <c r="B903" s="24"/>
      <c r="C903" s="24"/>
    </row>
    <row r="904" spans="1:3" ht="14.25" customHeight="1">
      <c r="A904" s="24"/>
      <c r="B904" s="24"/>
      <c r="C904" s="24"/>
    </row>
    <row r="905" spans="1:3" ht="14.25" customHeight="1">
      <c r="A905" s="24"/>
      <c r="B905" s="24"/>
      <c r="C905" s="24"/>
    </row>
    <row r="906" spans="1:3" ht="14.25" customHeight="1">
      <c r="A906" s="24"/>
      <c r="B906" s="24"/>
      <c r="C906" s="24"/>
    </row>
    <row r="907" spans="1:3" ht="14.25" customHeight="1">
      <c r="A907" s="24"/>
      <c r="B907" s="24"/>
      <c r="C907" s="24"/>
    </row>
    <row r="908" spans="1:3" ht="14.25" customHeight="1">
      <c r="A908" s="24"/>
      <c r="B908" s="24"/>
      <c r="C908" s="24"/>
    </row>
    <row r="909" spans="1:3" ht="14.25" customHeight="1">
      <c r="A909" s="24"/>
      <c r="B909" s="24"/>
      <c r="C909" s="24"/>
    </row>
    <row r="910" spans="1:3" ht="14.25" customHeight="1">
      <c r="A910" s="24"/>
      <c r="B910" s="24"/>
      <c r="C910" s="24"/>
    </row>
    <row r="911" spans="1:3" ht="14.25" customHeight="1">
      <c r="A911" s="24"/>
      <c r="B911" s="24"/>
      <c r="C911" s="24"/>
    </row>
    <row r="912" spans="1:3" ht="14.25" customHeight="1">
      <c r="A912" s="24"/>
      <c r="B912" s="24"/>
      <c r="C912" s="24"/>
    </row>
    <row r="913" spans="1:3" ht="14.25" customHeight="1">
      <c r="A913" s="24"/>
      <c r="B913" s="24"/>
      <c r="C913" s="24"/>
    </row>
    <row r="914" spans="1:3" ht="14.25" customHeight="1">
      <c r="A914" s="24"/>
      <c r="B914" s="24"/>
      <c r="C914" s="24"/>
    </row>
    <row r="915" spans="1:3" ht="14.25" customHeight="1">
      <c r="A915" s="24"/>
      <c r="B915" s="24"/>
      <c r="C915" s="24"/>
    </row>
    <row r="916" spans="1:3" ht="14.25" customHeight="1">
      <c r="A916" s="24"/>
      <c r="B916" s="24"/>
      <c r="C916" s="24"/>
    </row>
    <row r="917" spans="1:3" ht="14.25" customHeight="1">
      <c r="A917" s="24"/>
      <c r="B917" s="24"/>
      <c r="C917" s="24"/>
    </row>
    <row r="918" spans="1:3" ht="14.25" customHeight="1">
      <c r="A918" s="24"/>
      <c r="B918" s="24"/>
      <c r="C918" s="24"/>
    </row>
    <row r="919" spans="1:3" ht="14.25" customHeight="1">
      <c r="A919" s="24"/>
      <c r="B919" s="24"/>
      <c r="C919" s="24"/>
    </row>
    <row r="920" spans="1:3" ht="14.25" customHeight="1">
      <c r="A920" s="24"/>
      <c r="B920" s="24"/>
      <c r="C920" s="24"/>
    </row>
    <row r="921" spans="1:3" ht="14.25" customHeight="1">
      <c r="A921" s="24"/>
      <c r="B921" s="24"/>
      <c r="C921" s="24"/>
    </row>
    <row r="922" spans="1:3" ht="14.25" customHeight="1">
      <c r="A922" s="24"/>
      <c r="B922" s="24"/>
      <c r="C922" s="24"/>
    </row>
    <row r="923" spans="1:3" ht="14.25" customHeight="1">
      <c r="A923" s="24"/>
      <c r="B923" s="24"/>
      <c r="C923" s="24"/>
    </row>
    <row r="924" spans="1:3" ht="14.25" customHeight="1">
      <c r="A924" s="24"/>
      <c r="B924" s="24"/>
      <c r="C924" s="24"/>
    </row>
    <row r="925" spans="1:3" ht="14.25" customHeight="1">
      <c r="A925" s="24"/>
      <c r="B925" s="24"/>
      <c r="C925" s="24"/>
    </row>
    <row r="926" spans="1:3" ht="14.25" customHeight="1">
      <c r="A926" s="24"/>
      <c r="B926" s="24"/>
      <c r="C926" s="24"/>
    </row>
    <row r="927" spans="1:3" ht="14.25" customHeight="1">
      <c r="A927" s="24"/>
      <c r="B927" s="24"/>
      <c r="C927" s="24"/>
    </row>
    <row r="928" spans="1:3" ht="14.25" customHeight="1">
      <c r="A928" s="24"/>
      <c r="B928" s="24"/>
      <c r="C928" s="24"/>
    </row>
    <row r="929" spans="1:3" ht="14.25" customHeight="1">
      <c r="A929" s="24"/>
      <c r="B929" s="24"/>
      <c r="C929" s="24"/>
    </row>
    <row r="930" spans="1:3" ht="14.25" customHeight="1">
      <c r="A930" s="24"/>
      <c r="B930" s="24"/>
      <c r="C930" s="24"/>
    </row>
    <row r="931" spans="1:3" ht="14.25" customHeight="1">
      <c r="A931" s="24"/>
      <c r="B931" s="24"/>
      <c r="C931" s="24"/>
    </row>
    <row r="932" spans="1:3" ht="14.25" customHeight="1">
      <c r="A932" s="24"/>
      <c r="B932" s="24"/>
      <c r="C932" s="24"/>
    </row>
    <row r="933" spans="1:3" ht="14.25" customHeight="1">
      <c r="A933" s="24"/>
      <c r="B933" s="24"/>
      <c r="C933" s="24"/>
    </row>
    <row r="934" spans="1:3" ht="14.25" customHeight="1">
      <c r="A934" s="24"/>
      <c r="B934" s="24"/>
      <c r="C934" s="24"/>
    </row>
    <row r="935" spans="1:3" ht="14.25" customHeight="1">
      <c r="A935" s="24"/>
      <c r="B935" s="24"/>
      <c r="C935" s="24"/>
    </row>
    <row r="936" spans="1:3" ht="14.25" customHeight="1">
      <c r="A936" s="24"/>
      <c r="B936" s="24"/>
      <c r="C936" s="24"/>
    </row>
    <row r="937" spans="1:3" ht="14.25" customHeight="1">
      <c r="A937" s="24"/>
      <c r="B937" s="24"/>
      <c r="C937" s="24"/>
    </row>
    <row r="938" spans="1:3" ht="14.25" customHeight="1">
      <c r="A938" s="24"/>
      <c r="B938" s="24"/>
      <c r="C938" s="24"/>
    </row>
    <row r="939" spans="1:3" ht="14.25" customHeight="1">
      <c r="A939" s="24"/>
      <c r="B939" s="24"/>
      <c r="C939" s="24"/>
    </row>
    <row r="940" spans="1:3" ht="14.25" customHeight="1">
      <c r="A940" s="24"/>
      <c r="B940" s="24"/>
      <c r="C940" s="24"/>
    </row>
    <row r="941" spans="1:3" ht="14.25" customHeight="1">
      <c r="A941" s="24"/>
      <c r="B941" s="24"/>
      <c r="C941" s="24"/>
    </row>
    <row r="942" spans="1:3" ht="14.25" customHeight="1">
      <c r="A942" s="24"/>
      <c r="B942" s="24"/>
      <c r="C942" s="24"/>
    </row>
    <row r="943" spans="1:3" ht="14.25" customHeight="1">
      <c r="A943" s="24"/>
      <c r="B943" s="24"/>
      <c r="C943" s="24"/>
    </row>
    <row r="944" spans="1:3" ht="14.25" customHeight="1">
      <c r="A944" s="24"/>
      <c r="B944" s="24"/>
      <c r="C944" s="24"/>
    </row>
    <row r="945" spans="1:3" ht="14.25" customHeight="1">
      <c r="A945" s="24"/>
      <c r="B945" s="24"/>
      <c r="C945" s="24"/>
    </row>
    <row r="946" spans="1:3" ht="14.25" customHeight="1">
      <c r="A946" s="24"/>
      <c r="B946" s="24"/>
      <c r="C946" s="24"/>
    </row>
    <row r="947" spans="1:3" ht="14.25" customHeight="1">
      <c r="A947" s="24"/>
      <c r="B947" s="24"/>
      <c r="C947" s="24"/>
    </row>
    <row r="948" spans="1:3" ht="14.25" customHeight="1">
      <c r="A948" s="24"/>
      <c r="B948" s="24"/>
      <c r="C948" s="24"/>
    </row>
    <row r="949" spans="1:3" ht="14.25" customHeight="1">
      <c r="A949" s="24"/>
      <c r="B949" s="24"/>
      <c r="C949" s="24"/>
    </row>
    <row r="950" spans="1:3" ht="14.25" customHeight="1">
      <c r="A950" s="24"/>
      <c r="B950" s="24"/>
      <c r="C950" s="24"/>
    </row>
    <row r="951" spans="1:3" ht="14.25" customHeight="1">
      <c r="A951" s="24"/>
      <c r="B951" s="24"/>
      <c r="C951" s="24"/>
    </row>
    <row r="952" spans="1:3" ht="14.25" customHeight="1">
      <c r="A952" s="24"/>
      <c r="B952" s="24"/>
      <c r="C952" s="24"/>
    </row>
    <row r="953" spans="1:3" ht="14.25" customHeight="1">
      <c r="A953" s="24"/>
      <c r="B953" s="24"/>
      <c r="C953" s="24"/>
    </row>
    <row r="954" spans="1:3" ht="14.25" customHeight="1">
      <c r="A954" s="24"/>
      <c r="B954" s="24"/>
      <c r="C954" s="24"/>
    </row>
    <row r="955" spans="1:3" ht="14.25" customHeight="1">
      <c r="A955" s="24"/>
      <c r="B955" s="24"/>
      <c r="C955" s="24"/>
    </row>
    <row r="956" spans="1:3" ht="14.25" customHeight="1">
      <c r="A956" s="24"/>
      <c r="B956" s="24"/>
      <c r="C956" s="24"/>
    </row>
    <row r="957" spans="1:3" ht="14.25" customHeight="1">
      <c r="A957" s="24"/>
      <c r="B957" s="24"/>
      <c r="C957" s="24"/>
    </row>
    <row r="958" spans="1:3" ht="14.25" customHeight="1">
      <c r="A958" s="24"/>
      <c r="B958" s="24"/>
      <c r="C958" s="24"/>
    </row>
    <row r="959" spans="1:3" ht="14.25" customHeight="1">
      <c r="A959" s="24"/>
      <c r="B959" s="24"/>
      <c r="C959" s="24"/>
    </row>
    <row r="960" spans="1:3" ht="14.25" customHeight="1">
      <c r="A960" s="24"/>
      <c r="B960" s="24"/>
      <c r="C960" s="24"/>
    </row>
    <row r="961" spans="1:3" ht="14.25" customHeight="1">
      <c r="A961" s="24"/>
      <c r="B961" s="24"/>
      <c r="C961" s="24"/>
    </row>
    <row r="962" spans="1:3" ht="14.25" customHeight="1">
      <c r="A962" s="24"/>
      <c r="B962" s="24"/>
      <c r="C962" s="24"/>
    </row>
    <row r="963" spans="1:3" ht="14.25" customHeight="1">
      <c r="A963" s="24"/>
      <c r="B963" s="24"/>
      <c r="C963" s="24"/>
    </row>
    <row r="964" spans="1:3" ht="14.25" customHeight="1">
      <c r="A964" s="24"/>
      <c r="B964" s="24"/>
      <c r="C964" s="24"/>
    </row>
    <row r="965" spans="1:3" ht="14.25" customHeight="1">
      <c r="A965" s="24"/>
      <c r="B965" s="24"/>
      <c r="C965" s="24"/>
    </row>
    <row r="966" spans="1:3" ht="14.25" customHeight="1">
      <c r="A966" s="24"/>
      <c r="B966" s="24"/>
      <c r="C966" s="24"/>
    </row>
    <row r="967" spans="1:3" ht="14.25" customHeight="1">
      <c r="A967" s="24"/>
      <c r="B967" s="24"/>
      <c r="C967" s="24"/>
    </row>
    <row r="968" spans="1:3" ht="14.25" customHeight="1">
      <c r="A968" s="24"/>
      <c r="B968" s="24"/>
      <c r="C968" s="24"/>
    </row>
    <row r="969" spans="1:3" ht="14.25" customHeight="1">
      <c r="A969" s="24"/>
      <c r="B969" s="24"/>
      <c r="C969" s="24"/>
    </row>
    <row r="970" spans="1:3" ht="14.25" customHeight="1">
      <c r="A970" s="24"/>
      <c r="B970" s="24"/>
      <c r="C970" s="24"/>
    </row>
    <row r="971" spans="1:3" ht="14.25" customHeight="1">
      <c r="A971" s="24"/>
      <c r="B971" s="24"/>
      <c r="C971" s="24"/>
    </row>
    <row r="972" spans="1:3" ht="14.25" customHeight="1">
      <c r="A972" s="24"/>
      <c r="B972" s="24"/>
      <c r="C972" s="24"/>
    </row>
    <row r="973" spans="1:3" ht="14.25" customHeight="1">
      <c r="A973" s="24"/>
      <c r="B973" s="24"/>
      <c r="C973" s="24"/>
    </row>
    <row r="974" spans="1:3" ht="14.25" customHeight="1">
      <c r="A974" s="24"/>
      <c r="B974" s="24"/>
      <c r="C974" s="24"/>
    </row>
    <row r="975" spans="1:3" ht="14.25" customHeight="1">
      <c r="A975" s="24"/>
      <c r="B975" s="24"/>
      <c r="C975" s="24"/>
    </row>
    <row r="976" spans="1:3" ht="14.25" customHeight="1">
      <c r="A976" s="24"/>
      <c r="B976" s="24"/>
      <c r="C976" s="24"/>
    </row>
    <row r="977" spans="1:3" ht="14.25" customHeight="1">
      <c r="A977" s="24"/>
      <c r="B977" s="24"/>
      <c r="C977" s="24"/>
    </row>
    <row r="978" spans="1:3" ht="14.25" customHeight="1">
      <c r="A978" s="24"/>
      <c r="B978" s="24"/>
      <c r="C978" s="24"/>
    </row>
    <row r="979" spans="1:3" ht="14.25" customHeight="1">
      <c r="A979" s="24"/>
      <c r="B979" s="24"/>
      <c r="C979" s="24"/>
    </row>
    <row r="980" spans="1:3" ht="14.25" customHeight="1">
      <c r="A980" s="24"/>
      <c r="B980" s="24"/>
      <c r="C980" s="24"/>
    </row>
    <row r="981" spans="1:3" ht="14.25" customHeight="1">
      <c r="A981" s="24"/>
      <c r="B981" s="24"/>
      <c r="C981" s="24"/>
    </row>
    <row r="982" spans="1:3" ht="14.25" customHeight="1">
      <c r="A982" s="24"/>
      <c r="B982" s="24"/>
      <c r="C982" s="24"/>
    </row>
    <row r="983" spans="1:3" ht="14.25" customHeight="1">
      <c r="A983" s="24"/>
      <c r="B983" s="24"/>
      <c r="C983" s="24"/>
    </row>
    <row r="984" spans="1:3" ht="14.25" customHeight="1">
      <c r="A984" s="24"/>
      <c r="B984" s="24"/>
      <c r="C984" s="24"/>
    </row>
    <row r="985" spans="1:3" ht="14.25" customHeight="1">
      <c r="A985" s="24"/>
      <c r="B985" s="24"/>
      <c r="C985" s="24"/>
    </row>
    <row r="986" spans="1:3" ht="14.25" customHeight="1">
      <c r="A986" s="24"/>
      <c r="B986" s="24"/>
      <c r="C986" s="24"/>
    </row>
    <row r="987" spans="1:3" ht="14.25" customHeight="1">
      <c r="A987" s="24"/>
      <c r="B987" s="24"/>
      <c r="C987" s="24"/>
    </row>
    <row r="988" spans="1:3" ht="14.25" customHeight="1">
      <c r="A988" s="24"/>
      <c r="B988" s="24"/>
      <c r="C988" s="24"/>
    </row>
    <row r="989" spans="1:3" ht="14.25" customHeight="1">
      <c r="A989" s="24"/>
      <c r="B989" s="24"/>
      <c r="C989" s="24"/>
    </row>
    <row r="990" spans="1:3" ht="14.25" customHeight="1">
      <c r="A990" s="24"/>
      <c r="B990" s="24"/>
      <c r="C990" s="24"/>
    </row>
    <row r="991" spans="1:3" ht="14.25" customHeight="1">
      <c r="A991" s="24"/>
      <c r="B991" s="24"/>
      <c r="C991" s="24"/>
    </row>
    <row r="992" spans="1:3" ht="14.25" customHeight="1">
      <c r="A992" s="24"/>
      <c r="B992" s="24"/>
      <c r="C992" s="24"/>
    </row>
    <row r="993" spans="1:3" ht="14.25" customHeight="1">
      <c r="A993" s="24"/>
      <c r="B993" s="24"/>
      <c r="C993" s="24"/>
    </row>
    <row r="994" spans="1:3" ht="14.25" customHeight="1">
      <c r="A994" s="24"/>
      <c r="B994" s="24"/>
      <c r="C994" s="24"/>
    </row>
    <row r="995" spans="1:3" ht="14.25" customHeight="1">
      <c r="A995" s="24"/>
      <c r="B995" s="24"/>
      <c r="C995" s="24"/>
    </row>
    <row r="996" spans="1:3" ht="14.25" customHeight="1">
      <c r="A996" s="24"/>
      <c r="B996" s="24"/>
      <c r="C996" s="24"/>
    </row>
    <row r="997" spans="1:3" ht="14.25" customHeight="1">
      <c r="A997" s="24"/>
      <c r="B997" s="24"/>
      <c r="C997" s="24"/>
    </row>
    <row r="998" spans="1:3" ht="14.25" customHeight="1">
      <c r="A998" s="24"/>
      <c r="B998" s="24"/>
      <c r="C998" s="24"/>
    </row>
    <row r="999" spans="1:3" ht="14.25" customHeight="1">
      <c r="A999" s="24"/>
      <c r="B999" s="24"/>
      <c r="C999" s="24"/>
    </row>
    <row r="1000" spans="1:3" ht="14.25" customHeight="1">
      <c r="A1000" s="24"/>
      <c r="B1000" s="24"/>
      <c r="C1000" s="24"/>
    </row>
  </sheetData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BB1" workbookViewId="0">
      <selection activeCell="BM10" sqref="BM10"/>
    </sheetView>
  </sheetViews>
  <sheetFormatPr defaultColWidth="14.44140625" defaultRowHeight="15" customHeight="1"/>
  <cols>
    <col min="1" max="1" width="9.5546875" customWidth="1"/>
    <col min="2" max="2" width="8.88671875" customWidth="1"/>
    <col min="3" max="3" width="13.109375" customWidth="1"/>
    <col min="4" max="4" width="6.88671875" customWidth="1"/>
    <col min="5" max="5" width="10.44140625" customWidth="1"/>
    <col min="6" max="6" width="11.5546875" customWidth="1"/>
    <col min="7" max="7" width="8.88671875" customWidth="1"/>
    <col min="8" max="8" width="2.6640625" customWidth="1"/>
    <col min="9" max="9" width="21" customWidth="1"/>
    <col min="10" max="10" width="11.33203125" customWidth="1"/>
    <col min="11" max="11" width="8.88671875" customWidth="1"/>
    <col min="12" max="12" width="20.33203125" customWidth="1"/>
    <col min="13" max="13" width="10.33203125" customWidth="1"/>
    <col min="14" max="14" width="8.88671875" customWidth="1"/>
    <col min="15" max="15" width="22.109375" customWidth="1"/>
    <col min="16" max="16" width="10.33203125" customWidth="1"/>
    <col min="17" max="17" width="2.6640625" customWidth="1"/>
    <col min="18" max="26" width="8.6640625" customWidth="1"/>
  </cols>
  <sheetData>
    <row r="1" spans="1:26" ht="13.5" customHeight="1">
      <c r="A1" s="59" t="s">
        <v>22</v>
      </c>
      <c r="B1" s="60"/>
      <c r="C1" s="25" t="s">
        <v>10</v>
      </c>
      <c r="D1" s="26"/>
      <c r="E1" s="26"/>
      <c r="F1" s="26"/>
      <c r="G1" s="26"/>
      <c r="H1" s="61" t="str">
        <f>CONCATENATE(C1,"'s Dashboard")</f>
        <v>nifty algotrading's Dashboard</v>
      </c>
      <c r="I1" s="62"/>
      <c r="J1" s="62"/>
      <c r="K1" s="62"/>
      <c r="L1" s="62"/>
      <c r="M1" s="62"/>
      <c r="N1" s="62"/>
      <c r="O1" s="62"/>
      <c r="P1" s="62"/>
      <c r="Q1" s="62"/>
      <c r="R1" s="26"/>
      <c r="S1" s="26"/>
      <c r="T1" s="26"/>
      <c r="U1" s="26"/>
      <c r="V1" s="26"/>
      <c r="W1" s="26"/>
      <c r="X1" s="26"/>
      <c r="Y1" s="26"/>
      <c r="Z1" s="26"/>
    </row>
    <row r="2" spans="1:26" ht="13.5" customHeight="1">
      <c r="A2" s="26"/>
      <c r="B2" s="26"/>
      <c r="C2" s="26"/>
      <c r="D2" s="26"/>
      <c r="E2" s="26"/>
      <c r="F2" s="26" t="str">
        <f>C1</f>
        <v>nifty algotrading</v>
      </c>
      <c r="G2" s="26"/>
      <c r="H2" s="57"/>
      <c r="I2" s="27" t="s">
        <v>21</v>
      </c>
      <c r="J2" s="28">
        <f>VLOOKUP(F:F,'Clients Db'!B:C,2,0)</f>
        <v>9000000</v>
      </c>
      <c r="K2" s="29"/>
      <c r="L2" s="27" t="s">
        <v>23</v>
      </c>
      <c r="M2" s="30">
        <f ca="1">SUM(OFFSET('Clients Dashboard'!C3, SUM('Clients Dashboard'!F3:F262),0,1,1))</f>
        <v>0</v>
      </c>
      <c r="N2" s="29"/>
      <c r="O2" s="31" t="s">
        <v>24</v>
      </c>
      <c r="P2" s="32">
        <f t="array" ref="P2">MAX(FREQUENCY(IF('Clients Dashboard'!C4:C262&gt;0,ROW('Clients Dashboard'!C4:C262)),IF('Clients Dashboard'!C4:C262&lt;=0,ROW('Clients Dashboard'!C4:C262))))</f>
        <v>6</v>
      </c>
      <c r="Q2" s="63"/>
      <c r="R2" s="26"/>
      <c r="S2" s="26"/>
      <c r="T2" s="26"/>
      <c r="U2" s="26"/>
      <c r="V2" s="26"/>
      <c r="W2" s="26"/>
      <c r="X2" s="26"/>
      <c r="Y2" s="26"/>
      <c r="Z2" s="26"/>
    </row>
    <row r="3" spans="1:26" ht="13.5" customHeight="1">
      <c r="A3" s="33" t="s">
        <v>1</v>
      </c>
      <c r="B3" s="33" t="s">
        <v>2</v>
      </c>
      <c r="C3" s="34" t="s">
        <v>3</v>
      </c>
      <c r="D3" s="33" t="s">
        <v>4</v>
      </c>
      <c r="E3" s="33" t="s">
        <v>5</v>
      </c>
      <c r="F3" s="33" t="s">
        <v>6</v>
      </c>
      <c r="G3" s="26"/>
      <c r="H3" s="57"/>
      <c r="I3" s="27" t="s">
        <v>25</v>
      </c>
      <c r="J3" s="28">
        <f>J2+J4</f>
        <v>9896021</v>
      </c>
      <c r="K3" s="29"/>
      <c r="L3" s="27" t="s">
        <v>26</v>
      </c>
      <c r="M3" s="30">
        <f ca="1">SUM(OFFSET('Clients Dashboard'!C3, SUM('Clients Dashboard'!F3:F262)-4,0,5,1))</f>
        <v>0</v>
      </c>
      <c r="N3" s="29"/>
      <c r="O3" s="35" t="s">
        <v>27</v>
      </c>
      <c r="P3" s="32">
        <f t="array" ref="P3">MAX(FREQUENCY(IF('Clients Dashboard'!C4:C262&lt;0,ROW('Clients Dashboard'!C4:C262)),IF('Clients Dashboard'!C4:C262&gt;=0,ROW('Clients Dashboard'!C4:C262))))</f>
        <v>4</v>
      </c>
      <c r="Q3" s="62"/>
      <c r="R3" s="26"/>
      <c r="S3" s="26"/>
      <c r="T3" s="26"/>
      <c r="U3" s="26"/>
      <c r="V3" s="26"/>
      <c r="W3" s="26"/>
      <c r="X3" s="26"/>
      <c r="Y3" s="26"/>
      <c r="Z3" s="26"/>
    </row>
    <row r="4" spans="1:26" ht="13.5" customHeight="1">
      <c r="A4" s="11">
        <v>44928</v>
      </c>
      <c r="B4" s="12" t="str">
        <f t="shared" ref="B4:B258" si="0">TEXT(A4,"ddd")</f>
        <v>Mon</v>
      </c>
      <c r="C4" s="14">
        <f>VLOOKUP($A4,'Clients Daily PNL'!$A$1:$R$1000,MATCH($C$1,'Clients Daily PNL'!$C$1:$R$1,0)+2,0)</f>
        <v>0</v>
      </c>
      <c r="D4" s="14">
        <f>SUM(C4)</f>
        <v>0</v>
      </c>
      <c r="E4" s="14">
        <f t="shared" ref="E4:E258" si="1">MIN((D4-MAX($D$4:D4)),0)</f>
        <v>0</v>
      </c>
      <c r="F4" s="36">
        <f t="shared" ref="F4:F258" si="2">IF(ISNUMBER(C4),1,0)</f>
        <v>1</v>
      </c>
      <c r="G4" s="26"/>
      <c r="H4" s="57"/>
      <c r="I4" s="27" t="s">
        <v>28</v>
      </c>
      <c r="J4" s="37">
        <f>SUM('Clients Dashboard'!C:C)</f>
        <v>896021</v>
      </c>
      <c r="K4" s="29"/>
      <c r="L4" s="27" t="s">
        <v>29</v>
      </c>
      <c r="M4" s="37">
        <f ca="1">SUM(OFFSET('Clients Dashboard'!C3, SUM('Clients Dashboard'!F3:F262)-29,0,30,1))</f>
        <v>0</v>
      </c>
      <c r="N4" s="29"/>
      <c r="O4" s="35" t="s">
        <v>30</v>
      </c>
      <c r="P4" s="38" t="e">
        <f ca="1">_xludf.AGGREGATE(5,6,'Clients Dashboard'!E:E)</f>
        <v>#NAME?</v>
      </c>
      <c r="Q4" s="62"/>
      <c r="R4" s="26"/>
      <c r="S4" s="26"/>
      <c r="T4" s="26"/>
      <c r="U4" s="26"/>
      <c r="V4" s="26"/>
      <c r="W4" s="26"/>
      <c r="X4" s="26"/>
      <c r="Y4" s="26"/>
      <c r="Z4" s="26"/>
    </row>
    <row r="5" spans="1:26" ht="13.5" customHeight="1">
      <c r="A5" s="11">
        <f t="shared" ref="A5:A259" si="3">WORKDAY(A4,1)</f>
        <v>44929</v>
      </c>
      <c r="B5" s="12" t="str">
        <f t="shared" si="0"/>
        <v>Tue</v>
      </c>
      <c r="C5" s="14">
        <f>VLOOKUP($A5,'Clients Daily PNL'!$A$1:$R$1000,MATCH($C$1,'Clients Daily PNL'!$C$1:$R$1,0)+2,0)</f>
        <v>0</v>
      </c>
      <c r="D5" s="14">
        <f t="shared" ref="D5:D68" si="4">SUM(C5)</f>
        <v>0</v>
      </c>
      <c r="E5" s="14">
        <f t="shared" si="1"/>
        <v>0</v>
      </c>
      <c r="F5" s="36">
        <f t="shared" si="2"/>
        <v>1</v>
      </c>
      <c r="G5" s="26"/>
      <c r="H5" s="57"/>
      <c r="I5" s="27"/>
      <c r="J5" s="27"/>
      <c r="K5" s="29"/>
      <c r="L5" s="26"/>
      <c r="M5" s="26"/>
      <c r="N5" s="29"/>
      <c r="O5" s="39" t="s">
        <v>31</v>
      </c>
      <c r="P5" s="40">
        <f>SUM(J10/(-M10))</f>
        <v>1.6154197402615573</v>
      </c>
      <c r="Q5" s="62"/>
      <c r="R5" s="26"/>
      <c r="S5" s="26"/>
      <c r="T5" s="26"/>
      <c r="U5" s="26"/>
      <c r="V5" s="26"/>
      <c r="W5" s="26"/>
      <c r="X5" s="26"/>
      <c r="Y5" s="26"/>
      <c r="Z5" s="26"/>
    </row>
    <row r="6" spans="1:26" ht="13.5" customHeight="1">
      <c r="A6" s="11">
        <f t="shared" si="3"/>
        <v>44930</v>
      </c>
      <c r="B6" s="12" t="str">
        <f t="shared" si="0"/>
        <v>Wed</v>
      </c>
      <c r="C6" s="14">
        <f>VLOOKUP($A6,'Clients Daily PNL'!$A$1:$R$1000,MATCH($C$1,'Clients Daily PNL'!$C$1:$R$1,0)+2,0)</f>
        <v>0</v>
      </c>
      <c r="D6" s="14">
        <f t="shared" si="4"/>
        <v>0</v>
      </c>
      <c r="E6" s="14">
        <f t="shared" si="1"/>
        <v>0</v>
      </c>
      <c r="F6" s="36">
        <f t="shared" si="2"/>
        <v>1</v>
      </c>
      <c r="G6" s="26"/>
      <c r="H6" s="57"/>
      <c r="I6" s="27"/>
      <c r="J6" s="41"/>
      <c r="K6" s="42"/>
      <c r="L6" s="43"/>
      <c r="M6" s="44"/>
      <c r="N6" s="41"/>
      <c r="O6" s="39" t="s">
        <v>32</v>
      </c>
      <c r="P6" s="40">
        <f>SUM(P5*J9)-M9</f>
        <v>0.7223495850502939</v>
      </c>
      <c r="Q6" s="62"/>
      <c r="R6" s="26"/>
      <c r="S6" s="26"/>
      <c r="T6" s="26"/>
      <c r="U6" s="26"/>
      <c r="V6" s="26"/>
      <c r="W6" s="26"/>
      <c r="X6" s="26"/>
      <c r="Y6" s="26"/>
      <c r="Z6" s="26"/>
    </row>
    <row r="7" spans="1:26" ht="13.5" customHeight="1">
      <c r="A7" s="11">
        <f t="shared" si="3"/>
        <v>44931</v>
      </c>
      <c r="B7" s="12" t="str">
        <f t="shared" si="0"/>
        <v>Thu</v>
      </c>
      <c r="C7" s="14">
        <f>VLOOKUP($A7,'Clients Daily PNL'!$A$1:$R$1000,MATCH($C$1,'Clients Daily PNL'!$C$1:$R$1,0)+2,0)</f>
        <v>0</v>
      </c>
      <c r="D7" s="14">
        <f t="shared" si="4"/>
        <v>0</v>
      </c>
      <c r="E7" s="14">
        <f t="shared" si="1"/>
        <v>0</v>
      </c>
      <c r="F7" s="36">
        <f t="shared" si="2"/>
        <v>1</v>
      </c>
      <c r="G7" s="26"/>
      <c r="H7" s="57"/>
      <c r="I7" s="27"/>
      <c r="J7" s="27"/>
      <c r="K7" s="27"/>
      <c r="L7" s="27"/>
      <c r="M7" s="27"/>
      <c r="N7" s="27"/>
      <c r="O7" s="27"/>
      <c r="P7" s="27"/>
      <c r="Q7" s="62"/>
      <c r="R7" s="26"/>
      <c r="S7" s="26"/>
      <c r="T7" s="26"/>
      <c r="U7" s="26"/>
      <c r="V7" s="26"/>
      <c r="W7" s="26"/>
      <c r="X7" s="26"/>
      <c r="Y7" s="26"/>
      <c r="Z7" s="26"/>
    </row>
    <row r="8" spans="1:26" ht="13.5" customHeight="1">
      <c r="A8" s="11">
        <f t="shared" si="3"/>
        <v>44932</v>
      </c>
      <c r="B8" s="12" t="str">
        <f t="shared" si="0"/>
        <v>Fri</v>
      </c>
      <c r="C8" s="14">
        <f>VLOOKUP($A8,'Clients Daily PNL'!$A$1:$R$1000,MATCH($C$1,'Clients Daily PNL'!$C$1:$R$1,0)+2,0)</f>
        <v>0</v>
      </c>
      <c r="D8" s="14">
        <f t="shared" si="4"/>
        <v>0</v>
      </c>
      <c r="E8" s="14">
        <f t="shared" si="1"/>
        <v>0</v>
      </c>
      <c r="F8" s="36">
        <f t="shared" si="2"/>
        <v>1</v>
      </c>
      <c r="G8" s="26"/>
      <c r="H8" s="57"/>
      <c r="I8" s="45" t="s">
        <v>33</v>
      </c>
      <c r="J8" s="46">
        <f>COUNTIF('Clients Dashboard'!C3:C300,"&gt;0")</f>
        <v>27</v>
      </c>
      <c r="K8" s="5"/>
      <c r="L8" s="47" t="s">
        <v>34</v>
      </c>
      <c r="M8" s="48">
        <f>COUNTIF('Clients Dashboard'!C3:C300,"&lt;0")</f>
        <v>14</v>
      </c>
      <c r="N8" s="27"/>
      <c r="O8" s="49" t="s">
        <v>35</v>
      </c>
      <c r="P8" s="27"/>
      <c r="Q8" s="62"/>
      <c r="R8" s="26"/>
      <c r="S8" s="26"/>
      <c r="T8" s="26"/>
      <c r="U8" s="26"/>
      <c r="V8" s="26"/>
      <c r="W8" s="26"/>
      <c r="X8" s="26"/>
      <c r="Y8" s="26"/>
      <c r="Z8" s="26"/>
    </row>
    <row r="9" spans="1:26" ht="13.5" customHeight="1">
      <c r="A9" s="11">
        <f t="shared" si="3"/>
        <v>44935</v>
      </c>
      <c r="B9" s="12" t="str">
        <f t="shared" si="0"/>
        <v>Mon</v>
      </c>
      <c r="C9" s="14">
        <f>VLOOKUP($A9,'Clients Daily PNL'!$A$1:$R$1000,MATCH($C$1,'Clients Daily PNL'!$C$1:$R$1,0)+2,0)</f>
        <v>0</v>
      </c>
      <c r="D9" s="14">
        <f t="shared" si="4"/>
        <v>0</v>
      </c>
      <c r="E9" s="14">
        <f t="shared" si="1"/>
        <v>0</v>
      </c>
      <c r="F9" s="36">
        <f t="shared" si="2"/>
        <v>1</v>
      </c>
      <c r="G9" s="26"/>
      <c r="H9" s="57"/>
      <c r="I9" s="45" t="s">
        <v>36</v>
      </c>
      <c r="J9" s="50">
        <f>SUM(J8/(J8+M8))</f>
        <v>0.65853658536585369</v>
      </c>
      <c r="K9" s="5"/>
      <c r="L9" s="47" t="s">
        <v>37</v>
      </c>
      <c r="M9" s="51">
        <f>SUM(M8/(M8+J8))</f>
        <v>0.34146341463414637</v>
      </c>
      <c r="N9" s="27"/>
      <c r="O9" s="52" t="s">
        <v>38</v>
      </c>
      <c r="P9" s="53">
        <f>SUMIF('Clients Dashboard'!B4:B262, "Mon", 'Clients Dashboard'!C4:C262)</f>
        <v>163413</v>
      </c>
      <c r="Q9" s="62"/>
      <c r="R9" s="26"/>
      <c r="S9" s="26"/>
      <c r="T9" s="26"/>
      <c r="U9" s="26"/>
      <c r="V9" s="26"/>
      <c r="W9" s="26"/>
      <c r="X9" s="26"/>
      <c r="Y9" s="26"/>
      <c r="Z9" s="26"/>
    </row>
    <row r="10" spans="1:26" ht="13.5" customHeight="1">
      <c r="A10" s="11">
        <f t="shared" si="3"/>
        <v>44936</v>
      </c>
      <c r="B10" s="12" t="str">
        <f t="shared" si="0"/>
        <v>Tue</v>
      </c>
      <c r="C10" s="14">
        <f>VLOOKUP($A10,'Clients Daily PNL'!$A$1:$R$1000,MATCH($C$1,'Clients Daily PNL'!$C$1:$R$1,0)+2,0)</f>
        <v>0</v>
      </c>
      <c r="D10" s="14">
        <f t="shared" si="4"/>
        <v>0</v>
      </c>
      <c r="E10" s="14">
        <f t="shared" si="1"/>
        <v>0</v>
      </c>
      <c r="F10" s="36">
        <f t="shared" si="2"/>
        <v>1</v>
      </c>
      <c r="G10" s="26"/>
      <c r="H10" s="57"/>
      <c r="I10" s="45" t="s">
        <v>39</v>
      </c>
      <c r="J10" s="32">
        <f>AVERAGEIF('Clients Dashboard'!C3:C262,"&gt;0")</f>
        <v>48873.370370370372</v>
      </c>
      <c r="K10" s="5"/>
      <c r="L10" s="47" t="s">
        <v>40</v>
      </c>
      <c r="M10" s="38">
        <f>AVERAGEIF('Clients Dashboard'!C3:C262,"&lt;0")</f>
        <v>-30254.285714285714</v>
      </c>
      <c r="N10" s="27"/>
      <c r="O10" s="52" t="s">
        <v>41</v>
      </c>
      <c r="P10" s="53">
        <f>SUMIF('Clients Dashboard'!B4:B262, "Tue", 'Clients Dashboard'!C4:C262)</f>
        <v>435274</v>
      </c>
      <c r="Q10" s="62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13.5" customHeight="1">
      <c r="A11" s="11">
        <f t="shared" si="3"/>
        <v>44937</v>
      </c>
      <c r="B11" s="12" t="str">
        <f t="shared" si="0"/>
        <v>Wed</v>
      </c>
      <c r="C11" s="14">
        <f>VLOOKUP($A11,'Clients Daily PNL'!$A$1:$R$1000,MATCH($C$1,'Clients Daily PNL'!$C$1:$R$1,0)+2,0)</f>
        <v>0</v>
      </c>
      <c r="D11" s="14">
        <f t="shared" si="4"/>
        <v>0</v>
      </c>
      <c r="E11" s="14">
        <f t="shared" si="1"/>
        <v>0</v>
      </c>
      <c r="F11" s="36">
        <f t="shared" si="2"/>
        <v>1</v>
      </c>
      <c r="G11" s="26"/>
      <c r="H11" s="57"/>
      <c r="I11" s="45" t="s">
        <v>42</v>
      </c>
      <c r="J11" s="32">
        <f>SUMIF('Clients Dashboard'!C3:C262,"&gt;0",'Clients Dashboard'!C3:C262)</f>
        <v>1319581</v>
      </c>
      <c r="K11" s="5"/>
      <c r="L11" s="47" t="s">
        <v>43</v>
      </c>
      <c r="M11" s="38">
        <f>SUMIF('Clients Dashboard'!C3:C262,"&lt;0",'Clients Dashboard'!C3:C262)</f>
        <v>-423560</v>
      </c>
      <c r="N11" s="27"/>
      <c r="O11" s="52" t="s">
        <v>44</v>
      </c>
      <c r="P11" s="53">
        <f>SUMIF('Clients Dashboard'!B4:B262, "Wed", 'Clients Dashboard'!C4:C262)</f>
        <v>19509</v>
      </c>
      <c r="Q11" s="62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13.5" customHeight="1">
      <c r="A12" s="11">
        <f t="shared" si="3"/>
        <v>44938</v>
      </c>
      <c r="B12" s="12" t="str">
        <f t="shared" si="0"/>
        <v>Thu</v>
      </c>
      <c r="C12" s="14">
        <f>VLOOKUP($A12,'Clients Daily PNL'!$A$1:$R$1000,MATCH($C$1,'Clients Daily PNL'!$C$1:$R$1,0)+2,0)</f>
        <v>0</v>
      </c>
      <c r="D12" s="14">
        <f t="shared" si="4"/>
        <v>0</v>
      </c>
      <c r="E12" s="14">
        <f t="shared" si="1"/>
        <v>0</v>
      </c>
      <c r="F12" s="36">
        <f t="shared" si="2"/>
        <v>1</v>
      </c>
      <c r="G12" s="26"/>
      <c r="H12" s="57"/>
      <c r="I12" s="45" t="s">
        <v>45</v>
      </c>
      <c r="J12" s="32">
        <f>MAX('Clients Dashboard'!C:C)</f>
        <v>136548</v>
      </c>
      <c r="K12" s="5"/>
      <c r="L12" s="47" t="s">
        <v>46</v>
      </c>
      <c r="M12" s="38">
        <f>MIN('Clients Dashboard'!C:C)</f>
        <v>-85223</v>
      </c>
      <c r="N12" s="27"/>
      <c r="O12" s="52" t="s">
        <v>47</v>
      </c>
      <c r="P12" s="53">
        <f>SUMIF('Clients Dashboard'!B4:B262, "Thu", 'Clients Dashboard'!C4:C262)</f>
        <v>284253</v>
      </c>
      <c r="Q12" s="62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3.5" customHeight="1">
      <c r="A13" s="11">
        <f t="shared" si="3"/>
        <v>44939</v>
      </c>
      <c r="B13" s="12" t="str">
        <f t="shared" si="0"/>
        <v>Fri</v>
      </c>
      <c r="C13" s="14">
        <f>VLOOKUP($A13,'Clients Daily PNL'!$A$1:$R$1000,MATCH($C$1,'Clients Daily PNL'!$C$1:$R$1,0)+2,0)</f>
        <v>0</v>
      </c>
      <c r="D13" s="14">
        <f t="shared" si="4"/>
        <v>0</v>
      </c>
      <c r="E13" s="14">
        <f t="shared" si="1"/>
        <v>0</v>
      </c>
      <c r="F13" s="36">
        <f t="shared" si="2"/>
        <v>1</v>
      </c>
      <c r="G13" s="26"/>
      <c r="H13" s="57"/>
      <c r="I13" s="5"/>
      <c r="J13" s="5"/>
      <c r="K13" s="27"/>
      <c r="L13" s="54"/>
      <c r="M13" s="5"/>
      <c r="N13" s="27"/>
      <c r="O13" s="52" t="s">
        <v>48</v>
      </c>
      <c r="P13" s="53">
        <f>SUMIF('Clients Dashboard'!B4:B262, "Fri", 'Clients Dashboard'!C4:C262)</f>
        <v>-6428</v>
      </c>
      <c r="Q13" s="62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13.5" customHeight="1">
      <c r="A14" s="11">
        <f t="shared" si="3"/>
        <v>44942</v>
      </c>
      <c r="B14" s="12" t="str">
        <f t="shared" si="0"/>
        <v>Mon</v>
      </c>
      <c r="C14" s="14">
        <f>VLOOKUP($A14,'Clients Daily PNL'!$A$1:$R$1000,MATCH($C$1,'Clients Daily PNL'!$C$1:$R$1,0)+2,0)</f>
        <v>0</v>
      </c>
      <c r="D14" s="14">
        <f t="shared" si="4"/>
        <v>0</v>
      </c>
      <c r="E14" s="14">
        <f t="shared" si="1"/>
        <v>0</v>
      </c>
      <c r="F14" s="36">
        <f t="shared" si="2"/>
        <v>1</v>
      </c>
      <c r="G14" s="26"/>
      <c r="H14" s="57"/>
      <c r="I14" s="5"/>
      <c r="J14" s="5"/>
      <c r="K14" s="27"/>
      <c r="L14" s="54"/>
      <c r="M14" s="5"/>
      <c r="N14" s="27"/>
      <c r="O14" s="5"/>
      <c r="P14" s="5"/>
      <c r="Q14" s="62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13.5" customHeight="1">
      <c r="A15" s="11">
        <f t="shared" si="3"/>
        <v>44943</v>
      </c>
      <c r="B15" s="12" t="str">
        <f t="shared" si="0"/>
        <v>Tue</v>
      </c>
      <c r="C15" s="14">
        <f>VLOOKUP($A15,'Clients Daily PNL'!$A$1:$R$1000,MATCH($C$1,'Clients Daily PNL'!$C$1:$R$1,0)+2,0)</f>
        <v>0</v>
      </c>
      <c r="D15" s="14">
        <f t="shared" si="4"/>
        <v>0</v>
      </c>
      <c r="E15" s="14">
        <f t="shared" si="1"/>
        <v>0</v>
      </c>
      <c r="F15" s="36">
        <f t="shared" si="2"/>
        <v>1</v>
      </c>
      <c r="G15" s="26"/>
      <c r="H15" s="57"/>
      <c r="I15" s="27"/>
      <c r="J15" s="55"/>
      <c r="K15" s="27"/>
      <c r="L15" s="27"/>
      <c r="M15" s="27"/>
      <c r="N15" s="27"/>
      <c r="O15" s="27"/>
      <c r="P15" s="27"/>
      <c r="Q15" s="62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3.5" customHeight="1">
      <c r="A16" s="11">
        <f t="shared" si="3"/>
        <v>44944</v>
      </c>
      <c r="B16" s="12" t="str">
        <f t="shared" si="0"/>
        <v>Wed</v>
      </c>
      <c r="C16" s="14">
        <f>VLOOKUP($A16,'Clients Daily PNL'!$A$1:$R$1000,MATCH($C$1,'Clients Daily PNL'!$C$1:$R$1,0)+2,0)</f>
        <v>0</v>
      </c>
      <c r="D16" s="14">
        <f t="shared" si="4"/>
        <v>0</v>
      </c>
      <c r="E16" s="14">
        <f t="shared" si="1"/>
        <v>0</v>
      </c>
      <c r="F16" s="36">
        <f t="shared" si="2"/>
        <v>1</v>
      </c>
      <c r="G16" s="26"/>
      <c r="H16" s="57"/>
      <c r="I16" s="27"/>
      <c r="J16" s="55"/>
      <c r="K16" s="27"/>
      <c r="L16" s="27"/>
      <c r="M16" s="27"/>
      <c r="N16" s="27"/>
      <c r="O16" s="27"/>
      <c r="P16" s="27"/>
      <c r="Q16" s="62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3.5" customHeight="1">
      <c r="A17" s="11">
        <f t="shared" si="3"/>
        <v>44945</v>
      </c>
      <c r="B17" s="12" t="str">
        <f t="shared" si="0"/>
        <v>Thu</v>
      </c>
      <c r="C17" s="14">
        <f>VLOOKUP($A17,'Clients Daily PNL'!$A$1:$R$1000,MATCH($C$1,'Clients Daily PNL'!$C$1:$R$1,0)+2,0)</f>
        <v>0</v>
      </c>
      <c r="D17" s="14">
        <f t="shared" si="4"/>
        <v>0</v>
      </c>
      <c r="E17" s="14">
        <f t="shared" si="1"/>
        <v>0</v>
      </c>
      <c r="F17" s="36">
        <f t="shared" si="2"/>
        <v>1</v>
      </c>
      <c r="G17" s="26"/>
      <c r="H17" s="57"/>
      <c r="I17" s="5"/>
      <c r="J17" s="5"/>
      <c r="K17" s="5"/>
      <c r="L17" s="27"/>
      <c r="M17" s="27"/>
      <c r="N17" s="27"/>
      <c r="O17" s="27"/>
      <c r="P17" s="27"/>
      <c r="Q17" s="62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3.5" customHeight="1">
      <c r="A18" s="11">
        <f t="shared" si="3"/>
        <v>44946</v>
      </c>
      <c r="B18" s="12" t="str">
        <f t="shared" si="0"/>
        <v>Fri</v>
      </c>
      <c r="C18" s="14">
        <f>VLOOKUP($A18,'Clients Daily PNL'!$A$1:$R$1000,MATCH($C$1,'Clients Daily PNL'!$C$1:$R$1,0)+2,0)</f>
        <v>0</v>
      </c>
      <c r="D18" s="14">
        <f t="shared" si="4"/>
        <v>0</v>
      </c>
      <c r="E18" s="14">
        <f t="shared" si="1"/>
        <v>0</v>
      </c>
      <c r="F18" s="36">
        <f t="shared" si="2"/>
        <v>1</v>
      </c>
      <c r="G18" s="26"/>
      <c r="H18" s="57"/>
      <c r="I18" s="5"/>
      <c r="J18" s="5"/>
      <c r="K18" s="5"/>
      <c r="L18" s="27"/>
      <c r="M18" s="27"/>
      <c r="N18" s="27"/>
      <c r="O18" s="27"/>
      <c r="P18" s="27"/>
      <c r="Q18" s="62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13.5" customHeight="1">
      <c r="A19" s="11">
        <f t="shared" si="3"/>
        <v>44949</v>
      </c>
      <c r="B19" s="12" t="str">
        <f t="shared" si="0"/>
        <v>Mon</v>
      </c>
      <c r="C19" s="14">
        <f>VLOOKUP($A19,'Clients Daily PNL'!$A$1:$R$1000,MATCH($C$1,'Clients Daily PNL'!$C$1:$R$1,0)+2,0)</f>
        <v>0</v>
      </c>
      <c r="D19" s="14">
        <f t="shared" si="4"/>
        <v>0</v>
      </c>
      <c r="E19" s="14">
        <f t="shared" si="1"/>
        <v>0</v>
      </c>
      <c r="F19" s="36">
        <f t="shared" si="2"/>
        <v>1</v>
      </c>
      <c r="G19" s="26"/>
      <c r="H19" s="57"/>
      <c r="I19" s="5"/>
      <c r="J19" s="5"/>
      <c r="K19" s="5"/>
      <c r="L19" s="27"/>
      <c r="M19" s="27"/>
      <c r="N19" s="27"/>
      <c r="O19" s="27"/>
      <c r="P19" s="27"/>
      <c r="Q19" s="62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13.5" customHeight="1">
      <c r="A20" s="11">
        <f t="shared" si="3"/>
        <v>44950</v>
      </c>
      <c r="B20" s="12" t="str">
        <f t="shared" si="0"/>
        <v>Tue</v>
      </c>
      <c r="C20" s="14">
        <f>VLOOKUP($A20,'Clients Daily PNL'!$A$1:$R$1000,MATCH($C$1,'Clients Daily PNL'!$C$1:$R$1,0)+2,0)</f>
        <v>0</v>
      </c>
      <c r="D20" s="14">
        <f t="shared" si="4"/>
        <v>0</v>
      </c>
      <c r="E20" s="14">
        <f t="shared" si="1"/>
        <v>0</v>
      </c>
      <c r="F20" s="36">
        <f t="shared" si="2"/>
        <v>1</v>
      </c>
      <c r="G20" s="26"/>
      <c r="H20" s="64"/>
      <c r="I20" s="27"/>
      <c r="J20" s="27"/>
      <c r="K20" s="27"/>
      <c r="L20" s="27"/>
      <c r="M20" s="27"/>
      <c r="N20" s="27"/>
      <c r="O20" s="27"/>
      <c r="P20" s="27"/>
      <c r="Q20" s="62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13.5" customHeight="1">
      <c r="A21" s="11">
        <f t="shared" si="3"/>
        <v>44951</v>
      </c>
      <c r="B21" s="12" t="str">
        <f t="shared" si="0"/>
        <v>Wed</v>
      </c>
      <c r="C21" s="14">
        <f>VLOOKUP($A21,'Clients Daily PNL'!$A$1:$R$1000,MATCH($C$1,'Clients Daily PNL'!$C$1:$R$1,0)+2,0)</f>
        <v>0</v>
      </c>
      <c r="D21" s="14">
        <f t="shared" si="4"/>
        <v>0</v>
      </c>
      <c r="E21" s="14">
        <f t="shared" si="1"/>
        <v>0</v>
      </c>
      <c r="F21" s="36">
        <f t="shared" si="2"/>
        <v>1</v>
      </c>
      <c r="G21" s="26"/>
      <c r="H21" s="62"/>
      <c r="I21" s="58"/>
      <c r="J21" s="58"/>
      <c r="K21" s="58"/>
      <c r="L21" s="58"/>
      <c r="M21" s="58"/>
      <c r="N21" s="58"/>
      <c r="O21" s="58"/>
      <c r="P21" s="58"/>
      <c r="Q21" s="62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3.5" customHeight="1">
      <c r="A22" s="11">
        <f t="shared" si="3"/>
        <v>44952</v>
      </c>
      <c r="B22" s="12" t="str">
        <f t="shared" si="0"/>
        <v>Thu</v>
      </c>
      <c r="C22" s="14">
        <f>VLOOKUP($A22,'Clients Daily PNL'!$A$1:$R$1000,MATCH($C$1,'Clients Daily PNL'!$C$1:$R$1,0)+2,0)</f>
        <v>0</v>
      </c>
      <c r="D22" s="14">
        <f t="shared" si="4"/>
        <v>0</v>
      </c>
      <c r="E22" s="14">
        <f t="shared" si="1"/>
        <v>0</v>
      </c>
      <c r="F22" s="36">
        <f t="shared" si="2"/>
        <v>1</v>
      </c>
      <c r="G22" s="26"/>
      <c r="H22" s="62"/>
      <c r="I22" s="5"/>
      <c r="J22" s="5"/>
      <c r="K22" s="5"/>
      <c r="L22" s="5"/>
      <c r="M22" s="5"/>
      <c r="N22" s="5"/>
      <c r="O22" s="5"/>
      <c r="P22" s="5"/>
      <c r="Q22" s="62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13.5" customHeight="1">
      <c r="A23" s="11">
        <f t="shared" si="3"/>
        <v>44953</v>
      </c>
      <c r="B23" s="12" t="str">
        <f t="shared" si="0"/>
        <v>Fri</v>
      </c>
      <c r="C23" s="14">
        <f>VLOOKUP($A23,'Clients Daily PNL'!$A$1:$R$1000,MATCH($C$1,'Clients Daily PNL'!$C$1:$R$1,0)+2,0)</f>
        <v>0</v>
      </c>
      <c r="D23" s="14">
        <f t="shared" si="4"/>
        <v>0</v>
      </c>
      <c r="E23" s="14">
        <f t="shared" si="1"/>
        <v>0</v>
      </c>
      <c r="F23" s="36">
        <f t="shared" si="2"/>
        <v>1</v>
      </c>
      <c r="G23" s="26"/>
      <c r="H23" s="62"/>
      <c r="I23" s="5"/>
      <c r="J23" s="5"/>
      <c r="K23" s="5"/>
      <c r="L23" s="5"/>
      <c r="M23" s="5"/>
      <c r="N23" s="5"/>
      <c r="O23" s="5"/>
      <c r="P23" s="5"/>
      <c r="Q23" s="62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3.5" customHeight="1">
      <c r="A24" s="11">
        <f t="shared" si="3"/>
        <v>44956</v>
      </c>
      <c r="B24" s="12" t="str">
        <f t="shared" si="0"/>
        <v>Mon</v>
      </c>
      <c r="C24" s="14">
        <f>VLOOKUP($A24,'Clients Daily PNL'!$A$1:$R$1000,MATCH($C$1,'Clients Daily PNL'!$C$1:$R$1,0)+2,0)</f>
        <v>0</v>
      </c>
      <c r="D24" s="14">
        <f t="shared" si="4"/>
        <v>0</v>
      </c>
      <c r="E24" s="14">
        <f t="shared" si="1"/>
        <v>0</v>
      </c>
      <c r="F24" s="36">
        <f t="shared" si="2"/>
        <v>1</v>
      </c>
      <c r="G24" s="26"/>
      <c r="H24" s="62"/>
      <c r="I24" s="5"/>
      <c r="J24" s="5"/>
      <c r="K24" s="5"/>
      <c r="L24" s="5"/>
      <c r="M24" s="5"/>
      <c r="N24" s="5"/>
      <c r="O24" s="5"/>
      <c r="P24" s="5"/>
      <c r="Q24" s="62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13.5" customHeight="1">
      <c r="A25" s="11">
        <f t="shared" si="3"/>
        <v>44957</v>
      </c>
      <c r="B25" s="12" t="str">
        <f t="shared" si="0"/>
        <v>Tue</v>
      </c>
      <c r="C25" s="14">
        <f>VLOOKUP($A25,'Clients Daily PNL'!$A$1:$R$1000,MATCH($C$1,'Clients Daily PNL'!$C$1:$R$1,0)+2,0)</f>
        <v>0</v>
      </c>
      <c r="D25" s="14">
        <f t="shared" si="4"/>
        <v>0</v>
      </c>
      <c r="E25" s="14">
        <f t="shared" si="1"/>
        <v>0</v>
      </c>
      <c r="F25" s="36">
        <f t="shared" si="2"/>
        <v>1</v>
      </c>
      <c r="G25" s="26"/>
      <c r="H25" s="62"/>
      <c r="I25" s="5"/>
      <c r="J25" s="5"/>
      <c r="K25" s="5"/>
      <c r="L25" s="5"/>
      <c r="M25" s="5"/>
      <c r="N25" s="5"/>
      <c r="O25" s="5"/>
      <c r="P25" s="5"/>
      <c r="Q25" s="62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13.5" customHeight="1">
      <c r="A26" s="11">
        <f t="shared" si="3"/>
        <v>44958</v>
      </c>
      <c r="B26" s="12" t="str">
        <f t="shared" si="0"/>
        <v>Wed</v>
      </c>
      <c r="C26" s="14">
        <f>VLOOKUP($A26,'Clients Daily PNL'!$A$1:$R$1000,MATCH($C$1,'Clients Daily PNL'!$C$1:$R$1,0)+2,0)</f>
        <v>0</v>
      </c>
      <c r="D26" s="14">
        <f t="shared" si="4"/>
        <v>0</v>
      </c>
      <c r="E26" s="14">
        <f t="shared" si="1"/>
        <v>0</v>
      </c>
      <c r="F26" s="36">
        <f t="shared" si="2"/>
        <v>1</v>
      </c>
      <c r="G26" s="26"/>
      <c r="H26" s="62"/>
      <c r="I26" s="5"/>
      <c r="J26" s="5"/>
      <c r="K26" s="5"/>
      <c r="L26" s="5"/>
      <c r="M26" s="5"/>
      <c r="N26" s="5"/>
      <c r="O26" s="5"/>
      <c r="P26" s="5"/>
      <c r="Q26" s="62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13.5" customHeight="1">
      <c r="A27" s="11">
        <f t="shared" si="3"/>
        <v>44959</v>
      </c>
      <c r="B27" s="12" t="str">
        <f t="shared" si="0"/>
        <v>Thu</v>
      </c>
      <c r="C27" s="14">
        <f>VLOOKUP($A27,'Clients Daily PNL'!$A$1:$R$1000,MATCH($C$1,'Clients Daily PNL'!$C$1:$R$1,0)+2,0)</f>
        <v>0</v>
      </c>
      <c r="D27" s="14">
        <f t="shared" si="4"/>
        <v>0</v>
      </c>
      <c r="E27" s="14">
        <f t="shared" si="1"/>
        <v>0</v>
      </c>
      <c r="F27" s="36">
        <f t="shared" si="2"/>
        <v>1</v>
      </c>
      <c r="G27" s="26"/>
      <c r="H27" s="62"/>
      <c r="I27" s="5"/>
      <c r="J27" s="5"/>
      <c r="K27" s="5"/>
      <c r="L27" s="5"/>
      <c r="M27" s="5"/>
      <c r="N27" s="5"/>
      <c r="O27" s="5"/>
      <c r="P27" s="5"/>
      <c r="Q27" s="62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3.5" customHeight="1">
      <c r="A28" s="11">
        <f t="shared" si="3"/>
        <v>44960</v>
      </c>
      <c r="B28" s="12" t="str">
        <f t="shared" si="0"/>
        <v>Fri</v>
      </c>
      <c r="C28" s="14">
        <f>VLOOKUP($A28,'Clients Daily PNL'!$A$1:$R$1000,MATCH($C$1,'Clients Daily PNL'!$C$1:$R$1,0)+2,0)</f>
        <v>0</v>
      </c>
      <c r="D28" s="14">
        <f t="shared" si="4"/>
        <v>0</v>
      </c>
      <c r="E28" s="14">
        <f t="shared" si="1"/>
        <v>0</v>
      </c>
      <c r="F28" s="36">
        <f t="shared" si="2"/>
        <v>1</v>
      </c>
      <c r="G28" s="26"/>
      <c r="H28" s="64"/>
      <c r="I28" s="62"/>
      <c r="J28" s="62"/>
      <c r="K28" s="62"/>
      <c r="L28" s="62"/>
      <c r="M28" s="62"/>
      <c r="N28" s="62"/>
      <c r="O28" s="62"/>
      <c r="P28" s="62"/>
      <c r="Q28" s="62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3.5" customHeight="1">
      <c r="A29" s="11">
        <f t="shared" si="3"/>
        <v>44963</v>
      </c>
      <c r="B29" s="12" t="str">
        <f t="shared" si="0"/>
        <v>Mon</v>
      </c>
      <c r="C29" s="14">
        <f>VLOOKUP($A29,'Clients Daily PNL'!$A$1:$R$1000,MATCH($C$1,'Clients Daily PNL'!$C$1:$R$1,0)+2,0)</f>
        <v>0</v>
      </c>
      <c r="D29" s="14">
        <f t="shared" si="4"/>
        <v>0</v>
      </c>
      <c r="E29" s="14">
        <f t="shared" si="1"/>
        <v>0</v>
      </c>
      <c r="F29" s="36">
        <f t="shared" si="2"/>
        <v>1</v>
      </c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13.5" customHeight="1">
      <c r="A30" s="11">
        <f t="shared" si="3"/>
        <v>44964</v>
      </c>
      <c r="B30" s="12" t="str">
        <f t="shared" si="0"/>
        <v>Tue</v>
      </c>
      <c r="C30" s="14">
        <f>VLOOKUP($A30,'Clients Daily PNL'!$A$1:$R$1000,MATCH($C$1,'Clients Daily PNL'!$C$1:$R$1,0)+2,0)</f>
        <v>0</v>
      </c>
      <c r="D30" s="14">
        <f t="shared" si="4"/>
        <v>0</v>
      </c>
      <c r="E30" s="14">
        <f t="shared" si="1"/>
        <v>0</v>
      </c>
      <c r="F30" s="36">
        <f t="shared" si="2"/>
        <v>1</v>
      </c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13.5" customHeight="1">
      <c r="A31" s="11">
        <f t="shared" si="3"/>
        <v>44965</v>
      </c>
      <c r="B31" s="12" t="str">
        <f t="shared" si="0"/>
        <v>Wed</v>
      </c>
      <c r="C31" s="14">
        <f>VLOOKUP($A31,'Clients Daily PNL'!$A$1:$R$1000,MATCH($C$1,'Clients Daily PNL'!$C$1:$R$1,0)+2,0)</f>
        <v>0</v>
      </c>
      <c r="D31" s="14">
        <f t="shared" si="4"/>
        <v>0</v>
      </c>
      <c r="E31" s="14">
        <f t="shared" si="1"/>
        <v>0</v>
      </c>
      <c r="F31" s="36">
        <f t="shared" si="2"/>
        <v>1</v>
      </c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13.5" customHeight="1">
      <c r="A32" s="11">
        <f t="shared" si="3"/>
        <v>44966</v>
      </c>
      <c r="B32" s="12" t="str">
        <f t="shared" si="0"/>
        <v>Thu</v>
      </c>
      <c r="C32" s="14">
        <f>VLOOKUP($A32,'Clients Daily PNL'!$A$1:$R$1000,MATCH($C$1,'Clients Daily PNL'!$C$1:$R$1,0)+2,0)</f>
        <v>0</v>
      </c>
      <c r="D32" s="14">
        <f t="shared" si="4"/>
        <v>0</v>
      </c>
      <c r="E32" s="14">
        <f t="shared" si="1"/>
        <v>0</v>
      </c>
      <c r="F32" s="36">
        <f t="shared" si="2"/>
        <v>1</v>
      </c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13.5" customHeight="1">
      <c r="A33" s="11">
        <f t="shared" si="3"/>
        <v>44967</v>
      </c>
      <c r="B33" s="12" t="str">
        <f t="shared" si="0"/>
        <v>Fri</v>
      </c>
      <c r="C33" s="14">
        <f>VLOOKUP($A33,'Clients Daily PNL'!$A$1:$R$1000,MATCH($C$1,'Clients Daily PNL'!$C$1:$R$1,0)+2,0)</f>
        <v>0</v>
      </c>
      <c r="D33" s="14">
        <f t="shared" si="4"/>
        <v>0</v>
      </c>
      <c r="E33" s="14">
        <f t="shared" si="1"/>
        <v>0</v>
      </c>
      <c r="F33" s="36">
        <f t="shared" si="2"/>
        <v>1</v>
      </c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13.5" customHeight="1">
      <c r="A34" s="11">
        <f t="shared" si="3"/>
        <v>44970</v>
      </c>
      <c r="B34" s="12" t="str">
        <f t="shared" si="0"/>
        <v>Mon</v>
      </c>
      <c r="C34" s="14">
        <f>VLOOKUP($A34,'Clients Daily PNL'!$A$1:$R$1000,MATCH($C$1,'Clients Daily PNL'!$C$1:$R$1,0)+2,0)</f>
        <v>0</v>
      </c>
      <c r="D34" s="14">
        <f t="shared" si="4"/>
        <v>0</v>
      </c>
      <c r="E34" s="14">
        <f t="shared" si="1"/>
        <v>0</v>
      </c>
      <c r="F34" s="36">
        <f t="shared" si="2"/>
        <v>1</v>
      </c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13.5" customHeight="1">
      <c r="A35" s="11">
        <f t="shared" si="3"/>
        <v>44971</v>
      </c>
      <c r="B35" s="12" t="str">
        <f t="shared" si="0"/>
        <v>Tue</v>
      </c>
      <c r="C35" s="14">
        <f>VLOOKUP($A35,'Clients Daily PNL'!$A$1:$R$1000,MATCH($C$1,'Clients Daily PNL'!$C$1:$R$1,0)+2,0)</f>
        <v>0</v>
      </c>
      <c r="D35" s="14">
        <f t="shared" si="4"/>
        <v>0</v>
      </c>
      <c r="E35" s="14">
        <f t="shared" si="1"/>
        <v>0</v>
      </c>
      <c r="F35" s="36">
        <f t="shared" si="2"/>
        <v>1</v>
      </c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13.5" customHeight="1">
      <c r="A36" s="11">
        <f t="shared" si="3"/>
        <v>44972</v>
      </c>
      <c r="B36" s="12" t="str">
        <f t="shared" si="0"/>
        <v>Wed</v>
      </c>
      <c r="C36" s="14">
        <f>VLOOKUP($A36,'Clients Daily PNL'!$A$1:$R$1000,MATCH($C$1,'Clients Daily PNL'!$C$1:$R$1,0)+2,0)</f>
        <v>0</v>
      </c>
      <c r="D36" s="14">
        <f t="shared" si="4"/>
        <v>0</v>
      </c>
      <c r="E36" s="14">
        <f t="shared" si="1"/>
        <v>0</v>
      </c>
      <c r="F36" s="36">
        <f t="shared" si="2"/>
        <v>1</v>
      </c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13.5" customHeight="1">
      <c r="A37" s="11">
        <f t="shared" si="3"/>
        <v>44973</v>
      </c>
      <c r="B37" s="12" t="str">
        <f t="shared" si="0"/>
        <v>Thu</v>
      </c>
      <c r="C37" s="14">
        <f>VLOOKUP($A37,'Clients Daily PNL'!$A$1:$R$1000,MATCH($C$1,'Clients Daily PNL'!$C$1:$R$1,0)+2,0)</f>
        <v>0</v>
      </c>
      <c r="D37" s="14">
        <f t="shared" si="4"/>
        <v>0</v>
      </c>
      <c r="E37" s="14">
        <f t="shared" si="1"/>
        <v>0</v>
      </c>
      <c r="F37" s="36">
        <f t="shared" si="2"/>
        <v>1</v>
      </c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13.5" customHeight="1">
      <c r="A38" s="11">
        <f t="shared" si="3"/>
        <v>44974</v>
      </c>
      <c r="B38" s="12" t="str">
        <f t="shared" si="0"/>
        <v>Fri</v>
      </c>
      <c r="C38" s="14">
        <f>VLOOKUP($A38,'Clients Daily PNL'!$A$1:$R$1000,MATCH($C$1,'Clients Daily PNL'!$C$1:$R$1,0)+2,0)</f>
        <v>0</v>
      </c>
      <c r="D38" s="14">
        <f t="shared" si="4"/>
        <v>0</v>
      </c>
      <c r="E38" s="14">
        <f t="shared" si="1"/>
        <v>0</v>
      </c>
      <c r="F38" s="36">
        <f t="shared" si="2"/>
        <v>1</v>
      </c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13.5" customHeight="1">
      <c r="A39" s="11">
        <f t="shared" si="3"/>
        <v>44977</v>
      </c>
      <c r="B39" s="12" t="str">
        <f t="shared" si="0"/>
        <v>Mon</v>
      </c>
      <c r="C39" s="14">
        <f>VLOOKUP($A39,'Clients Daily PNL'!$A$1:$R$1000,MATCH($C$1,'Clients Daily PNL'!$C$1:$R$1,0)+2,0)</f>
        <v>0</v>
      </c>
      <c r="D39" s="14">
        <f t="shared" si="4"/>
        <v>0</v>
      </c>
      <c r="E39" s="14">
        <f t="shared" si="1"/>
        <v>0</v>
      </c>
      <c r="F39" s="36">
        <f t="shared" si="2"/>
        <v>1</v>
      </c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13.5" customHeight="1">
      <c r="A40" s="11">
        <f t="shared" si="3"/>
        <v>44978</v>
      </c>
      <c r="B40" s="12" t="str">
        <f t="shared" si="0"/>
        <v>Tue</v>
      </c>
      <c r="C40" s="14">
        <f>VLOOKUP($A40,'Clients Daily PNL'!$A$1:$R$1000,MATCH($C$1,'Clients Daily PNL'!$C$1:$R$1,0)+2,0)</f>
        <v>0</v>
      </c>
      <c r="D40" s="14">
        <f t="shared" si="4"/>
        <v>0</v>
      </c>
      <c r="E40" s="14">
        <f t="shared" si="1"/>
        <v>0</v>
      </c>
      <c r="F40" s="36">
        <f t="shared" si="2"/>
        <v>1</v>
      </c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13.5" customHeight="1">
      <c r="A41" s="11">
        <f t="shared" si="3"/>
        <v>44979</v>
      </c>
      <c r="B41" s="12" t="str">
        <f t="shared" si="0"/>
        <v>Wed</v>
      </c>
      <c r="C41" s="14">
        <f>VLOOKUP($A41,'Clients Daily PNL'!$A$1:$R$1000,MATCH($C$1,'Clients Daily PNL'!$C$1:$R$1,0)+2,0)</f>
        <v>0</v>
      </c>
      <c r="D41" s="14">
        <f t="shared" si="4"/>
        <v>0</v>
      </c>
      <c r="E41" s="14">
        <f t="shared" si="1"/>
        <v>0</v>
      </c>
      <c r="F41" s="36">
        <f t="shared" si="2"/>
        <v>1</v>
      </c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13.5" customHeight="1">
      <c r="A42" s="11">
        <f t="shared" si="3"/>
        <v>44980</v>
      </c>
      <c r="B42" s="12" t="str">
        <f t="shared" si="0"/>
        <v>Thu</v>
      </c>
      <c r="C42" s="14">
        <f>VLOOKUP($A42,'Clients Daily PNL'!$A$1:$R$1000,MATCH($C$1,'Clients Daily PNL'!$C$1:$R$1,0)+2,0)</f>
        <v>0</v>
      </c>
      <c r="D42" s="14">
        <f t="shared" si="4"/>
        <v>0</v>
      </c>
      <c r="E42" s="14">
        <f t="shared" si="1"/>
        <v>0</v>
      </c>
      <c r="F42" s="36">
        <f t="shared" si="2"/>
        <v>1</v>
      </c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13.5" customHeight="1">
      <c r="A43" s="11">
        <f t="shared" si="3"/>
        <v>44981</v>
      </c>
      <c r="B43" s="12" t="str">
        <f t="shared" si="0"/>
        <v>Fri</v>
      </c>
      <c r="C43" s="14">
        <f>VLOOKUP($A43,'Clients Daily PNL'!$A$1:$R$1000,MATCH($C$1,'Clients Daily PNL'!$C$1:$R$1,0)+2,0)</f>
        <v>0</v>
      </c>
      <c r="D43" s="14">
        <f t="shared" si="4"/>
        <v>0</v>
      </c>
      <c r="E43" s="14">
        <f t="shared" si="1"/>
        <v>0</v>
      </c>
      <c r="F43" s="36">
        <f t="shared" si="2"/>
        <v>1</v>
      </c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13.5" customHeight="1">
      <c r="A44" s="11">
        <f t="shared" si="3"/>
        <v>44984</v>
      </c>
      <c r="B44" s="12" t="str">
        <f t="shared" si="0"/>
        <v>Mon</v>
      </c>
      <c r="C44" s="14">
        <f>VLOOKUP($A44,'Clients Daily PNL'!$A$1:$R$1000,MATCH($C$1,'Clients Daily PNL'!$C$1:$R$1,0)+2,0)</f>
        <v>0</v>
      </c>
      <c r="D44" s="14">
        <f t="shared" si="4"/>
        <v>0</v>
      </c>
      <c r="E44" s="14">
        <f t="shared" si="1"/>
        <v>0</v>
      </c>
      <c r="F44" s="36">
        <f t="shared" si="2"/>
        <v>1</v>
      </c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13.5" customHeight="1">
      <c r="A45" s="11">
        <f t="shared" si="3"/>
        <v>44985</v>
      </c>
      <c r="B45" s="12" t="str">
        <f t="shared" si="0"/>
        <v>Tue</v>
      </c>
      <c r="C45" s="14">
        <f>VLOOKUP($A45,'Clients Daily PNL'!$A$1:$R$1000,MATCH($C$1,'Clients Daily PNL'!$C$1:$R$1,0)+2,0)</f>
        <v>0</v>
      </c>
      <c r="D45" s="14">
        <f t="shared" si="4"/>
        <v>0</v>
      </c>
      <c r="E45" s="14">
        <f t="shared" si="1"/>
        <v>0</v>
      </c>
      <c r="F45" s="36">
        <f t="shared" si="2"/>
        <v>1</v>
      </c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13.5" customHeight="1">
      <c r="A46" s="11">
        <f t="shared" si="3"/>
        <v>44986</v>
      </c>
      <c r="B46" s="12" t="str">
        <f t="shared" si="0"/>
        <v>Wed</v>
      </c>
      <c r="C46" s="14">
        <f>VLOOKUP($A46,'Clients Daily PNL'!$A$1:$R$1000,MATCH($C$1,'Clients Daily PNL'!$C$1:$R$1,0)+2,0)</f>
        <v>0</v>
      </c>
      <c r="D46" s="14">
        <f t="shared" si="4"/>
        <v>0</v>
      </c>
      <c r="E46" s="14">
        <f t="shared" si="1"/>
        <v>0</v>
      </c>
      <c r="F46" s="36">
        <f t="shared" si="2"/>
        <v>1</v>
      </c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13.5" customHeight="1">
      <c r="A47" s="11">
        <f t="shared" si="3"/>
        <v>44987</v>
      </c>
      <c r="B47" s="12" t="str">
        <f t="shared" si="0"/>
        <v>Thu</v>
      </c>
      <c r="C47" s="14">
        <f>VLOOKUP($A47,'Clients Daily PNL'!$A$1:$R$1000,MATCH($C$1,'Clients Daily PNL'!$C$1:$R$1,0)+2,0)</f>
        <v>0</v>
      </c>
      <c r="D47" s="14">
        <f t="shared" si="4"/>
        <v>0</v>
      </c>
      <c r="E47" s="14">
        <f t="shared" si="1"/>
        <v>0</v>
      </c>
      <c r="F47" s="36">
        <f t="shared" si="2"/>
        <v>1</v>
      </c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3.5" customHeight="1">
      <c r="A48" s="11">
        <f t="shared" si="3"/>
        <v>44988</v>
      </c>
      <c r="B48" s="12" t="str">
        <f t="shared" si="0"/>
        <v>Fri</v>
      </c>
      <c r="C48" s="14">
        <f>VLOOKUP($A48,'Clients Daily PNL'!$A$1:$R$1000,MATCH($C$1,'Clients Daily PNL'!$C$1:$R$1,0)+2,0)</f>
        <v>0</v>
      </c>
      <c r="D48" s="14">
        <f t="shared" si="4"/>
        <v>0</v>
      </c>
      <c r="E48" s="14">
        <f t="shared" si="1"/>
        <v>0</v>
      </c>
      <c r="F48" s="36">
        <f t="shared" si="2"/>
        <v>1</v>
      </c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13.5" customHeight="1">
      <c r="A49" s="11">
        <f t="shared" si="3"/>
        <v>44991</v>
      </c>
      <c r="B49" s="12" t="str">
        <f t="shared" si="0"/>
        <v>Mon</v>
      </c>
      <c r="C49" s="14">
        <f>VLOOKUP($A49,'Clients Daily PNL'!$A$1:$R$1000,MATCH($C$1,'Clients Daily PNL'!$C$1:$R$1,0)+2,0)</f>
        <v>0</v>
      </c>
      <c r="D49" s="14">
        <f t="shared" si="4"/>
        <v>0</v>
      </c>
      <c r="E49" s="14">
        <f t="shared" si="1"/>
        <v>0</v>
      </c>
      <c r="F49" s="36">
        <f t="shared" si="2"/>
        <v>1</v>
      </c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13.5" customHeight="1">
      <c r="A50" s="11">
        <f t="shared" si="3"/>
        <v>44992</v>
      </c>
      <c r="B50" s="12" t="str">
        <f t="shared" si="0"/>
        <v>Tue</v>
      </c>
      <c r="C50" s="14">
        <f>VLOOKUP($A50,'Clients Daily PNL'!$A$1:$R$1000,MATCH($C$1,'Clients Daily PNL'!$C$1:$R$1,0)+2,0)</f>
        <v>0</v>
      </c>
      <c r="D50" s="14">
        <f t="shared" si="4"/>
        <v>0</v>
      </c>
      <c r="E50" s="14">
        <f t="shared" si="1"/>
        <v>0</v>
      </c>
      <c r="F50" s="36">
        <f t="shared" si="2"/>
        <v>1</v>
      </c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13.5" customHeight="1">
      <c r="A51" s="11">
        <f t="shared" si="3"/>
        <v>44993</v>
      </c>
      <c r="B51" s="12" t="str">
        <f t="shared" si="0"/>
        <v>Wed</v>
      </c>
      <c r="C51" s="14">
        <f>VLOOKUP($A51,'Clients Daily PNL'!$A$1:$R$1000,MATCH($C$1,'Clients Daily PNL'!$C$1:$R$1,0)+2,0)</f>
        <v>0</v>
      </c>
      <c r="D51" s="14">
        <f t="shared" si="4"/>
        <v>0</v>
      </c>
      <c r="E51" s="14">
        <f t="shared" si="1"/>
        <v>0</v>
      </c>
      <c r="F51" s="36">
        <f t="shared" si="2"/>
        <v>1</v>
      </c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13.5" customHeight="1">
      <c r="A52" s="11">
        <f t="shared" si="3"/>
        <v>44994</v>
      </c>
      <c r="B52" s="12" t="str">
        <f t="shared" si="0"/>
        <v>Thu</v>
      </c>
      <c r="C52" s="14">
        <f>VLOOKUP($A52,'Clients Daily PNL'!$A$1:$R$1000,MATCH($C$1,'Clients Daily PNL'!$C$1:$R$1,0)+2,0)</f>
        <v>0</v>
      </c>
      <c r="D52" s="14">
        <f t="shared" si="4"/>
        <v>0</v>
      </c>
      <c r="E52" s="14">
        <f t="shared" si="1"/>
        <v>0</v>
      </c>
      <c r="F52" s="36">
        <f t="shared" si="2"/>
        <v>1</v>
      </c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13.5" customHeight="1">
      <c r="A53" s="11">
        <f t="shared" si="3"/>
        <v>44995</v>
      </c>
      <c r="B53" s="12" t="str">
        <f t="shared" si="0"/>
        <v>Fri</v>
      </c>
      <c r="C53" s="14">
        <f>VLOOKUP($A53,'Clients Daily PNL'!$A$1:$R$1000,MATCH($C$1,'Clients Daily PNL'!$C$1:$R$1,0)+2,0)</f>
        <v>0</v>
      </c>
      <c r="D53" s="14">
        <f t="shared" si="4"/>
        <v>0</v>
      </c>
      <c r="E53" s="14">
        <f t="shared" si="1"/>
        <v>0</v>
      </c>
      <c r="F53" s="36">
        <f t="shared" si="2"/>
        <v>1</v>
      </c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13.5" customHeight="1">
      <c r="A54" s="11">
        <f t="shared" si="3"/>
        <v>44998</v>
      </c>
      <c r="B54" s="12" t="str">
        <f t="shared" si="0"/>
        <v>Mon</v>
      </c>
      <c r="C54" s="14">
        <f>VLOOKUP($A54,'Clients Daily PNL'!$A$1:$R$1000,MATCH($C$1,'Clients Daily PNL'!$C$1:$R$1,0)+2,0)</f>
        <v>0</v>
      </c>
      <c r="D54" s="14">
        <f t="shared" si="4"/>
        <v>0</v>
      </c>
      <c r="E54" s="14">
        <f t="shared" si="1"/>
        <v>0</v>
      </c>
      <c r="F54" s="36">
        <f t="shared" si="2"/>
        <v>1</v>
      </c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3.5" customHeight="1">
      <c r="A55" s="11">
        <f t="shared" si="3"/>
        <v>44999</v>
      </c>
      <c r="B55" s="12" t="str">
        <f t="shared" si="0"/>
        <v>Tue</v>
      </c>
      <c r="C55" s="14">
        <f>VLOOKUP($A55,'Clients Daily PNL'!$A$1:$R$1000,MATCH($C$1,'Clients Daily PNL'!$C$1:$R$1,0)+2,0)</f>
        <v>0</v>
      </c>
      <c r="D55" s="14">
        <f t="shared" si="4"/>
        <v>0</v>
      </c>
      <c r="E55" s="14">
        <f t="shared" si="1"/>
        <v>0</v>
      </c>
      <c r="F55" s="36">
        <f t="shared" si="2"/>
        <v>1</v>
      </c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13.5" customHeight="1">
      <c r="A56" s="11">
        <f t="shared" si="3"/>
        <v>45000</v>
      </c>
      <c r="B56" s="12" t="str">
        <f t="shared" si="0"/>
        <v>Wed</v>
      </c>
      <c r="C56" s="14">
        <f>VLOOKUP($A56,'Clients Daily PNL'!$A$1:$R$1000,MATCH($C$1,'Clients Daily PNL'!$C$1:$R$1,0)+2,0)</f>
        <v>0</v>
      </c>
      <c r="D56" s="14">
        <f t="shared" si="4"/>
        <v>0</v>
      </c>
      <c r="E56" s="14">
        <f t="shared" si="1"/>
        <v>0</v>
      </c>
      <c r="F56" s="36">
        <f t="shared" si="2"/>
        <v>1</v>
      </c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13.5" customHeight="1">
      <c r="A57" s="11">
        <f t="shared" si="3"/>
        <v>45001</v>
      </c>
      <c r="B57" s="12" t="str">
        <f t="shared" si="0"/>
        <v>Thu</v>
      </c>
      <c r="C57" s="14">
        <f>VLOOKUP($A57,'Clients Daily PNL'!$A$1:$R$1000,MATCH($C$1,'Clients Daily PNL'!$C$1:$R$1,0)+2,0)</f>
        <v>0</v>
      </c>
      <c r="D57" s="14">
        <f t="shared" si="4"/>
        <v>0</v>
      </c>
      <c r="E57" s="14">
        <f t="shared" si="1"/>
        <v>0</v>
      </c>
      <c r="F57" s="36">
        <f t="shared" si="2"/>
        <v>1</v>
      </c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13.5" customHeight="1">
      <c r="A58" s="11">
        <f t="shared" si="3"/>
        <v>45002</v>
      </c>
      <c r="B58" s="12" t="str">
        <f t="shared" si="0"/>
        <v>Fri</v>
      </c>
      <c r="C58" s="14">
        <f>VLOOKUP($A58,'Clients Daily PNL'!$A$1:$R$1000,MATCH($C$1,'Clients Daily PNL'!$C$1:$R$1,0)+2,0)</f>
        <v>0</v>
      </c>
      <c r="D58" s="14">
        <f t="shared" si="4"/>
        <v>0</v>
      </c>
      <c r="E58" s="14">
        <f t="shared" si="1"/>
        <v>0</v>
      </c>
      <c r="F58" s="36">
        <f t="shared" si="2"/>
        <v>1</v>
      </c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13.5" customHeight="1">
      <c r="A59" s="11">
        <f t="shared" si="3"/>
        <v>45005</v>
      </c>
      <c r="B59" s="12" t="str">
        <f t="shared" si="0"/>
        <v>Mon</v>
      </c>
      <c r="C59" s="14">
        <f>VLOOKUP($A59,'Clients Daily PNL'!$A$1:$R$1000,MATCH($C$1,'Clients Daily PNL'!$C$1:$R$1,0)+2,0)</f>
        <v>0</v>
      </c>
      <c r="D59" s="14">
        <f t="shared" si="4"/>
        <v>0</v>
      </c>
      <c r="E59" s="14">
        <f t="shared" si="1"/>
        <v>0</v>
      </c>
      <c r="F59" s="36">
        <f t="shared" si="2"/>
        <v>1</v>
      </c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13.5" customHeight="1">
      <c r="A60" s="11">
        <f t="shared" si="3"/>
        <v>45006</v>
      </c>
      <c r="B60" s="12" t="str">
        <f t="shared" si="0"/>
        <v>Tue</v>
      </c>
      <c r="C60" s="14">
        <f>VLOOKUP($A60,'Clients Daily PNL'!$A$1:$R$1000,MATCH($C$1,'Clients Daily PNL'!$C$1:$R$1,0)+2,0)</f>
        <v>0</v>
      </c>
      <c r="D60" s="14">
        <f t="shared" si="4"/>
        <v>0</v>
      </c>
      <c r="E60" s="14">
        <f t="shared" si="1"/>
        <v>0</v>
      </c>
      <c r="F60" s="36">
        <f t="shared" si="2"/>
        <v>1</v>
      </c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13.5" customHeight="1">
      <c r="A61" s="11">
        <f t="shared" si="3"/>
        <v>45007</v>
      </c>
      <c r="B61" s="12" t="str">
        <f t="shared" si="0"/>
        <v>Wed</v>
      </c>
      <c r="C61" s="14">
        <f>VLOOKUP($A61,'Clients Daily PNL'!$A$1:$R$1000,MATCH($C$1,'Clients Daily PNL'!$C$1:$R$1,0)+2,0)</f>
        <v>0</v>
      </c>
      <c r="D61" s="14">
        <f t="shared" si="4"/>
        <v>0</v>
      </c>
      <c r="E61" s="14">
        <f t="shared" si="1"/>
        <v>0</v>
      </c>
      <c r="F61" s="36">
        <f t="shared" si="2"/>
        <v>1</v>
      </c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13.5" customHeight="1">
      <c r="A62" s="11">
        <f t="shared" si="3"/>
        <v>45008</v>
      </c>
      <c r="B62" s="12" t="str">
        <f t="shared" si="0"/>
        <v>Thu</v>
      </c>
      <c r="C62" s="14">
        <f>VLOOKUP($A62,'Clients Daily PNL'!$A$1:$R$1000,MATCH($C$1,'Clients Daily PNL'!$C$1:$R$1,0)+2,0)</f>
        <v>0</v>
      </c>
      <c r="D62" s="14">
        <f t="shared" si="4"/>
        <v>0</v>
      </c>
      <c r="E62" s="14">
        <f t="shared" si="1"/>
        <v>0</v>
      </c>
      <c r="F62" s="36">
        <f t="shared" si="2"/>
        <v>1</v>
      </c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13.5" customHeight="1">
      <c r="A63" s="11">
        <f t="shared" si="3"/>
        <v>45009</v>
      </c>
      <c r="B63" s="12" t="str">
        <f t="shared" si="0"/>
        <v>Fri</v>
      </c>
      <c r="C63" s="14">
        <f>VLOOKUP($A63,'Clients Daily PNL'!$A$1:$R$1000,MATCH($C$1,'Clients Daily PNL'!$C$1:$R$1,0)+2,0)</f>
        <v>0</v>
      </c>
      <c r="D63" s="14">
        <f t="shared" si="4"/>
        <v>0</v>
      </c>
      <c r="E63" s="14">
        <f t="shared" si="1"/>
        <v>0</v>
      </c>
      <c r="F63" s="36">
        <f t="shared" si="2"/>
        <v>1</v>
      </c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13.5" customHeight="1">
      <c r="A64" s="11">
        <f t="shared" si="3"/>
        <v>45012</v>
      </c>
      <c r="B64" s="12" t="str">
        <f t="shared" si="0"/>
        <v>Mon</v>
      </c>
      <c r="C64" s="14">
        <f>VLOOKUP($A64,'Clients Daily PNL'!$A$1:$R$1000,MATCH($C$1,'Clients Daily PNL'!$C$1:$R$1,0)+2,0)</f>
        <v>0</v>
      </c>
      <c r="D64" s="14">
        <f t="shared" si="4"/>
        <v>0</v>
      </c>
      <c r="E64" s="14">
        <f t="shared" si="1"/>
        <v>0</v>
      </c>
      <c r="F64" s="36">
        <f t="shared" si="2"/>
        <v>1</v>
      </c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13.5" customHeight="1">
      <c r="A65" s="11">
        <f t="shared" si="3"/>
        <v>45013</v>
      </c>
      <c r="B65" s="12" t="str">
        <f t="shared" si="0"/>
        <v>Tue</v>
      </c>
      <c r="C65" s="14">
        <f>VLOOKUP($A65,'Clients Daily PNL'!$A$1:$R$1000,MATCH($C$1,'Clients Daily PNL'!$C$1:$R$1,0)+2,0)</f>
        <v>0</v>
      </c>
      <c r="D65" s="14">
        <f t="shared" si="4"/>
        <v>0</v>
      </c>
      <c r="E65" s="14">
        <f t="shared" si="1"/>
        <v>0</v>
      </c>
      <c r="F65" s="36">
        <f t="shared" si="2"/>
        <v>1</v>
      </c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13.5" customHeight="1">
      <c r="A66" s="11">
        <f t="shared" si="3"/>
        <v>45014</v>
      </c>
      <c r="B66" s="12" t="str">
        <f t="shared" si="0"/>
        <v>Wed</v>
      </c>
      <c r="C66" s="14">
        <f>VLOOKUP($A66,'Clients Daily PNL'!$A$1:$R$1000,MATCH($C$1,'Clients Daily PNL'!$C$1:$R$1,0)+2,0)</f>
        <v>0</v>
      </c>
      <c r="D66" s="14">
        <f t="shared" si="4"/>
        <v>0</v>
      </c>
      <c r="E66" s="14">
        <f t="shared" si="1"/>
        <v>0</v>
      </c>
      <c r="F66" s="36">
        <f t="shared" si="2"/>
        <v>1</v>
      </c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13.5" customHeight="1">
      <c r="A67" s="11">
        <f t="shared" si="3"/>
        <v>45015</v>
      </c>
      <c r="B67" s="12" t="str">
        <f t="shared" si="0"/>
        <v>Thu</v>
      </c>
      <c r="C67" s="14">
        <f>VLOOKUP($A67,'Clients Daily PNL'!$A$1:$R$1000,MATCH($C$1,'Clients Daily PNL'!$C$1:$R$1,0)+2,0)</f>
        <v>0</v>
      </c>
      <c r="D67" s="14">
        <f t="shared" si="4"/>
        <v>0</v>
      </c>
      <c r="E67" s="14">
        <f t="shared" si="1"/>
        <v>0</v>
      </c>
      <c r="F67" s="36">
        <f t="shared" si="2"/>
        <v>1</v>
      </c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13.5" customHeight="1">
      <c r="A68" s="11">
        <f t="shared" si="3"/>
        <v>45016</v>
      </c>
      <c r="B68" s="12" t="str">
        <f t="shared" si="0"/>
        <v>Fri</v>
      </c>
      <c r="C68" s="14">
        <f>VLOOKUP($A68,'Clients Daily PNL'!$A$1:$R$1000,MATCH($C$1,'Clients Daily PNL'!$C$1:$R$1,0)+2,0)</f>
        <v>0</v>
      </c>
      <c r="D68" s="14">
        <f t="shared" si="4"/>
        <v>0</v>
      </c>
      <c r="E68" s="14">
        <f t="shared" si="1"/>
        <v>0</v>
      </c>
      <c r="F68" s="36">
        <f t="shared" si="2"/>
        <v>1</v>
      </c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13.5" customHeight="1">
      <c r="A69" s="11">
        <f t="shared" si="3"/>
        <v>45019</v>
      </c>
      <c r="B69" s="12" t="str">
        <f t="shared" si="0"/>
        <v>Mon</v>
      </c>
      <c r="C69" s="14">
        <f>VLOOKUP($A69,'Clients Daily PNL'!$A$1:$R$1000,MATCH($C$1,'Clients Daily PNL'!$C$1:$R$1,0)+2,0)</f>
        <v>0</v>
      </c>
      <c r="D69" s="14">
        <f t="shared" ref="D69:D132" si="5">SUM(C69)</f>
        <v>0</v>
      </c>
      <c r="E69" s="14">
        <f t="shared" si="1"/>
        <v>0</v>
      </c>
      <c r="F69" s="36">
        <f t="shared" si="2"/>
        <v>1</v>
      </c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13.5" customHeight="1">
      <c r="A70" s="11">
        <f t="shared" si="3"/>
        <v>45020</v>
      </c>
      <c r="B70" s="12" t="str">
        <f t="shared" si="0"/>
        <v>Tue</v>
      </c>
      <c r="C70" s="14">
        <f>VLOOKUP($A70,'Clients Daily PNL'!$A$1:$R$1000,MATCH($C$1,'Clients Daily PNL'!$C$1:$R$1,0)+2,0)</f>
        <v>0</v>
      </c>
      <c r="D70" s="14">
        <f t="shared" si="5"/>
        <v>0</v>
      </c>
      <c r="E70" s="14">
        <f t="shared" si="1"/>
        <v>0</v>
      </c>
      <c r="F70" s="36">
        <f t="shared" si="2"/>
        <v>1</v>
      </c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13.5" customHeight="1">
      <c r="A71" s="11">
        <f t="shared" si="3"/>
        <v>45021</v>
      </c>
      <c r="B71" s="12" t="str">
        <f t="shared" si="0"/>
        <v>Wed</v>
      </c>
      <c r="C71" s="14">
        <f>VLOOKUP($A71,'Clients Daily PNL'!$A$1:$R$1000,MATCH($C$1,'Clients Daily PNL'!$C$1:$R$1,0)+2,0)</f>
        <v>0</v>
      </c>
      <c r="D71" s="14">
        <f t="shared" si="5"/>
        <v>0</v>
      </c>
      <c r="E71" s="14">
        <f t="shared" si="1"/>
        <v>0</v>
      </c>
      <c r="F71" s="36">
        <f t="shared" si="2"/>
        <v>1</v>
      </c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13.5" customHeight="1">
      <c r="A72" s="11">
        <f t="shared" si="3"/>
        <v>45022</v>
      </c>
      <c r="B72" s="12" t="str">
        <f t="shared" si="0"/>
        <v>Thu</v>
      </c>
      <c r="C72" s="14">
        <f>VLOOKUP($A72,'Clients Daily PNL'!$A$1:$R$1000,MATCH($C$1,'Clients Daily PNL'!$C$1:$R$1,0)+2,0)</f>
        <v>0</v>
      </c>
      <c r="D72" s="14">
        <f t="shared" si="5"/>
        <v>0</v>
      </c>
      <c r="E72" s="14">
        <f t="shared" si="1"/>
        <v>0</v>
      </c>
      <c r="F72" s="36">
        <f t="shared" si="2"/>
        <v>1</v>
      </c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13.5" customHeight="1">
      <c r="A73" s="11">
        <f t="shared" si="3"/>
        <v>45023</v>
      </c>
      <c r="B73" s="12" t="str">
        <f t="shared" si="0"/>
        <v>Fri</v>
      </c>
      <c r="C73" s="14">
        <f>VLOOKUP($A73,'Clients Daily PNL'!$A$1:$R$1000,MATCH($C$1,'Clients Daily PNL'!$C$1:$R$1,0)+2,0)</f>
        <v>0</v>
      </c>
      <c r="D73" s="14">
        <f t="shared" si="5"/>
        <v>0</v>
      </c>
      <c r="E73" s="14">
        <f t="shared" si="1"/>
        <v>0</v>
      </c>
      <c r="F73" s="36">
        <f t="shared" si="2"/>
        <v>1</v>
      </c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13.5" customHeight="1">
      <c r="A74" s="11">
        <f t="shared" si="3"/>
        <v>45026</v>
      </c>
      <c r="B74" s="12" t="str">
        <f t="shared" si="0"/>
        <v>Mon</v>
      </c>
      <c r="C74" s="14">
        <f>VLOOKUP($A74,'Clients Daily PNL'!$A$1:$R$1000,MATCH($C$1,'Clients Daily PNL'!$C$1:$R$1,0)+2,0)</f>
        <v>0</v>
      </c>
      <c r="D74" s="14">
        <f t="shared" si="5"/>
        <v>0</v>
      </c>
      <c r="E74" s="14">
        <f t="shared" si="1"/>
        <v>0</v>
      </c>
      <c r="F74" s="36">
        <f t="shared" si="2"/>
        <v>1</v>
      </c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13.5" customHeight="1">
      <c r="A75" s="11">
        <f t="shared" si="3"/>
        <v>45027</v>
      </c>
      <c r="B75" s="12" t="str">
        <f t="shared" si="0"/>
        <v>Tue</v>
      </c>
      <c r="C75" s="14">
        <f>VLOOKUP($A75,'Clients Daily PNL'!$A$1:$R$1000,MATCH($C$1,'Clients Daily PNL'!$C$1:$R$1,0)+2,0)</f>
        <v>0</v>
      </c>
      <c r="D75" s="14">
        <f t="shared" si="5"/>
        <v>0</v>
      </c>
      <c r="E75" s="14">
        <f t="shared" si="1"/>
        <v>0</v>
      </c>
      <c r="F75" s="36">
        <f t="shared" si="2"/>
        <v>1</v>
      </c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13.5" customHeight="1">
      <c r="A76" s="11">
        <f t="shared" si="3"/>
        <v>45028</v>
      </c>
      <c r="B76" s="12" t="str">
        <f t="shared" si="0"/>
        <v>Wed</v>
      </c>
      <c r="C76" s="14">
        <f>VLOOKUP($A76,'Clients Daily PNL'!$A$1:$R$1000,MATCH($C$1,'Clients Daily PNL'!$C$1:$R$1,0)+2,0)</f>
        <v>0</v>
      </c>
      <c r="D76" s="14">
        <f t="shared" si="5"/>
        <v>0</v>
      </c>
      <c r="E76" s="14">
        <f t="shared" si="1"/>
        <v>0</v>
      </c>
      <c r="F76" s="36">
        <f t="shared" si="2"/>
        <v>1</v>
      </c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13.5" customHeight="1">
      <c r="A77" s="11">
        <f t="shared" si="3"/>
        <v>45029</v>
      </c>
      <c r="B77" s="12" t="str">
        <f t="shared" si="0"/>
        <v>Thu</v>
      </c>
      <c r="C77" s="14">
        <f>VLOOKUP($A77,'Clients Daily PNL'!$A$1:$R$1000,MATCH($C$1,'Clients Daily PNL'!$C$1:$R$1,0)+2,0)</f>
        <v>0</v>
      </c>
      <c r="D77" s="14">
        <f t="shared" si="5"/>
        <v>0</v>
      </c>
      <c r="E77" s="14">
        <f t="shared" si="1"/>
        <v>0</v>
      </c>
      <c r="F77" s="36">
        <f t="shared" si="2"/>
        <v>1</v>
      </c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13.5" customHeight="1">
      <c r="A78" s="11">
        <f t="shared" si="3"/>
        <v>45030</v>
      </c>
      <c r="B78" s="12" t="str">
        <f t="shared" si="0"/>
        <v>Fri</v>
      </c>
      <c r="C78" s="14">
        <f>VLOOKUP($A78,'Clients Daily PNL'!$A$1:$R$1000,MATCH($C$1,'Clients Daily PNL'!$C$1:$R$1,0)+2,0)</f>
        <v>0</v>
      </c>
      <c r="D78" s="14">
        <f t="shared" si="5"/>
        <v>0</v>
      </c>
      <c r="E78" s="14">
        <f t="shared" si="1"/>
        <v>0</v>
      </c>
      <c r="F78" s="36">
        <f t="shared" si="2"/>
        <v>1</v>
      </c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13.5" customHeight="1">
      <c r="A79" s="11">
        <f t="shared" si="3"/>
        <v>45033</v>
      </c>
      <c r="B79" s="12" t="str">
        <f t="shared" si="0"/>
        <v>Mon</v>
      </c>
      <c r="C79" s="14">
        <f>VLOOKUP($A79,'Clients Daily PNL'!$A$1:$R$1000,MATCH($C$1,'Clients Daily PNL'!$C$1:$R$1,0)+2,0)</f>
        <v>0</v>
      </c>
      <c r="D79" s="14">
        <f t="shared" si="5"/>
        <v>0</v>
      </c>
      <c r="E79" s="14">
        <f t="shared" si="1"/>
        <v>0</v>
      </c>
      <c r="F79" s="36">
        <f t="shared" si="2"/>
        <v>1</v>
      </c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13.5" customHeight="1">
      <c r="A80" s="11">
        <f t="shared" si="3"/>
        <v>45034</v>
      </c>
      <c r="B80" s="12" t="str">
        <f t="shared" si="0"/>
        <v>Tue</v>
      </c>
      <c r="C80" s="14">
        <f>VLOOKUP($A80,'Clients Daily PNL'!$A$1:$R$1000,MATCH($C$1,'Clients Daily PNL'!$C$1:$R$1,0)+2,0)</f>
        <v>0</v>
      </c>
      <c r="D80" s="14">
        <f t="shared" si="5"/>
        <v>0</v>
      </c>
      <c r="E80" s="14">
        <f t="shared" si="1"/>
        <v>0</v>
      </c>
      <c r="F80" s="36">
        <f t="shared" si="2"/>
        <v>1</v>
      </c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13.5" customHeight="1">
      <c r="A81" s="11">
        <f t="shared" si="3"/>
        <v>45035</v>
      </c>
      <c r="B81" s="12" t="str">
        <f t="shared" si="0"/>
        <v>Wed</v>
      </c>
      <c r="C81" s="14">
        <f>VLOOKUP($A81,'Clients Daily PNL'!$A$1:$R$1000,MATCH($C$1,'Clients Daily PNL'!$C$1:$R$1,0)+2,0)</f>
        <v>0</v>
      </c>
      <c r="D81" s="14">
        <f t="shared" si="5"/>
        <v>0</v>
      </c>
      <c r="E81" s="14">
        <f t="shared" si="1"/>
        <v>0</v>
      </c>
      <c r="F81" s="36">
        <f t="shared" si="2"/>
        <v>1</v>
      </c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13.5" customHeight="1">
      <c r="A82" s="11">
        <f t="shared" si="3"/>
        <v>45036</v>
      </c>
      <c r="B82" s="12" t="str">
        <f t="shared" si="0"/>
        <v>Thu</v>
      </c>
      <c r="C82" s="14">
        <f>VLOOKUP($A82,'Clients Daily PNL'!$A$1:$R$1000,MATCH($C$1,'Clients Daily PNL'!$C$1:$R$1,0)+2,0)</f>
        <v>0</v>
      </c>
      <c r="D82" s="14">
        <f t="shared" si="5"/>
        <v>0</v>
      </c>
      <c r="E82" s="14">
        <f t="shared" si="1"/>
        <v>0</v>
      </c>
      <c r="F82" s="36">
        <f t="shared" si="2"/>
        <v>1</v>
      </c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13.5" customHeight="1">
      <c r="A83" s="11">
        <f t="shared" si="3"/>
        <v>45037</v>
      </c>
      <c r="B83" s="12" t="str">
        <f t="shared" si="0"/>
        <v>Fri</v>
      </c>
      <c r="C83" s="14">
        <f>VLOOKUP($A83,'Clients Daily PNL'!$A$1:$R$1000,MATCH($C$1,'Clients Daily PNL'!$C$1:$R$1,0)+2,0)</f>
        <v>0</v>
      </c>
      <c r="D83" s="14">
        <f t="shared" si="5"/>
        <v>0</v>
      </c>
      <c r="E83" s="14">
        <f t="shared" si="1"/>
        <v>0</v>
      </c>
      <c r="F83" s="36">
        <f t="shared" si="2"/>
        <v>1</v>
      </c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3.5" customHeight="1">
      <c r="A84" s="11">
        <f t="shared" si="3"/>
        <v>45040</v>
      </c>
      <c r="B84" s="12" t="str">
        <f t="shared" si="0"/>
        <v>Mon</v>
      </c>
      <c r="C84" s="14">
        <f>VLOOKUP($A84,'Clients Daily PNL'!$A$1:$R$1000,MATCH($C$1,'Clients Daily PNL'!$C$1:$R$1,0)+2,0)</f>
        <v>0</v>
      </c>
      <c r="D84" s="14">
        <f t="shared" si="5"/>
        <v>0</v>
      </c>
      <c r="E84" s="14">
        <f t="shared" si="1"/>
        <v>0</v>
      </c>
      <c r="F84" s="36">
        <f t="shared" si="2"/>
        <v>1</v>
      </c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3.5" customHeight="1">
      <c r="A85" s="11">
        <f t="shared" si="3"/>
        <v>45041</v>
      </c>
      <c r="B85" s="12" t="str">
        <f t="shared" si="0"/>
        <v>Tue</v>
      </c>
      <c r="C85" s="14">
        <f>VLOOKUP($A85,'Clients Daily PNL'!$A$1:$R$1000,MATCH($C$1,'Clients Daily PNL'!$C$1:$R$1,0)+2,0)</f>
        <v>0</v>
      </c>
      <c r="D85" s="14">
        <f t="shared" si="5"/>
        <v>0</v>
      </c>
      <c r="E85" s="14">
        <f t="shared" si="1"/>
        <v>0</v>
      </c>
      <c r="F85" s="36">
        <f t="shared" si="2"/>
        <v>1</v>
      </c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3.5" customHeight="1">
      <c r="A86" s="11">
        <f t="shared" si="3"/>
        <v>45042</v>
      </c>
      <c r="B86" s="12" t="str">
        <f t="shared" si="0"/>
        <v>Wed</v>
      </c>
      <c r="C86" s="14">
        <f>VLOOKUP($A86,'Clients Daily PNL'!$A$1:$R$1000,MATCH($C$1,'Clients Daily PNL'!$C$1:$R$1,0)+2,0)</f>
        <v>0</v>
      </c>
      <c r="D86" s="14">
        <f t="shared" si="5"/>
        <v>0</v>
      </c>
      <c r="E86" s="14">
        <f t="shared" si="1"/>
        <v>0</v>
      </c>
      <c r="F86" s="36">
        <f t="shared" si="2"/>
        <v>1</v>
      </c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3.5" customHeight="1">
      <c r="A87" s="11">
        <f t="shared" si="3"/>
        <v>45043</v>
      </c>
      <c r="B87" s="12" t="str">
        <f t="shared" si="0"/>
        <v>Thu</v>
      </c>
      <c r="C87" s="14">
        <f>VLOOKUP($A87,'Clients Daily PNL'!$A$1:$R$1000,MATCH($C$1,'Clients Daily PNL'!$C$1:$R$1,0)+2,0)</f>
        <v>0</v>
      </c>
      <c r="D87" s="14">
        <f t="shared" si="5"/>
        <v>0</v>
      </c>
      <c r="E87" s="14">
        <f t="shared" si="1"/>
        <v>0</v>
      </c>
      <c r="F87" s="36">
        <f t="shared" si="2"/>
        <v>1</v>
      </c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3.5" customHeight="1">
      <c r="A88" s="11">
        <f t="shared" si="3"/>
        <v>45044</v>
      </c>
      <c r="B88" s="12" t="str">
        <f t="shared" si="0"/>
        <v>Fri</v>
      </c>
      <c r="C88" s="14">
        <f>VLOOKUP($A88,'Clients Daily PNL'!$A$1:$R$1000,MATCH($C$1,'Clients Daily PNL'!$C$1:$R$1,0)+2,0)</f>
        <v>0</v>
      </c>
      <c r="D88" s="14">
        <f t="shared" si="5"/>
        <v>0</v>
      </c>
      <c r="E88" s="14">
        <f t="shared" si="1"/>
        <v>0</v>
      </c>
      <c r="F88" s="36">
        <f t="shared" si="2"/>
        <v>1</v>
      </c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3.5" customHeight="1">
      <c r="A89" s="11">
        <f t="shared" si="3"/>
        <v>45047</v>
      </c>
      <c r="B89" s="12" t="str">
        <f t="shared" si="0"/>
        <v>Mon</v>
      </c>
      <c r="C89" s="14">
        <f>VLOOKUP($A89,'Clients Daily PNL'!$A$1:$R$1000,MATCH($C$1,'Clients Daily PNL'!$C$1:$R$1,0)+2,0)</f>
        <v>0</v>
      </c>
      <c r="D89" s="14">
        <f t="shared" si="5"/>
        <v>0</v>
      </c>
      <c r="E89" s="14">
        <f t="shared" si="1"/>
        <v>0</v>
      </c>
      <c r="F89" s="36">
        <f t="shared" si="2"/>
        <v>1</v>
      </c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3.5" customHeight="1">
      <c r="A90" s="11">
        <f t="shared" si="3"/>
        <v>45048</v>
      </c>
      <c r="B90" s="12" t="str">
        <f t="shared" si="0"/>
        <v>Tue</v>
      </c>
      <c r="C90" s="14">
        <f>VLOOKUP($A90,'Clients Daily PNL'!$A$1:$R$1000,MATCH($C$1,'Clients Daily PNL'!$C$1:$R$1,0)+2,0)</f>
        <v>0</v>
      </c>
      <c r="D90" s="14">
        <f t="shared" si="5"/>
        <v>0</v>
      </c>
      <c r="E90" s="14">
        <f t="shared" si="1"/>
        <v>0</v>
      </c>
      <c r="F90" s="36">
        <f t="shared" si="2"/>
        <v>1</v>
      </c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3.5" customHeight="1">
      <c r="A91" s="11">
        <f t="shared" si="3"/>
        <v>45049</v>
      </c>
      <c r="B91" s="12" t="str">
        <f t="shared" si="0"/>
        <v>Wed</v>
      </c>
      <c r="C91" s="14">
        <f>VLOOKUP($A91,'Clients Daily PNL'!$A$1:$R$1000,MATCH($C$1,'Clients Daily PNL'!$C$1:$R$1,0)+2,0)</f>
        <v>0</v>
      </c>
      <c r="D91" s="14">
        <f t="shared" si="5"/>
        <v>0</v>
      </c>
      <c r="E91" s="14">
        <f t="shared" si="1"/>
        <v>0</v>
      </c>
      <c r="F91" s="36">
        <f t="shared" si="2"/>
        <v>1</v>
      </c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3.5" customHeight="1">
      <c r="A92" s="11">
        <f t="shared" si="3"/>
        <v>45050</v>
      </c>
      <c r="B92" s="12" t="str">
        <f t="shared" si="0"/>
        <v>Thu</v>
      </c>
      <c r="C92" s="14">
        <f>VLOOKUP($A92,'Clients Daily PNL'!$A$1:$R$1000,MATCH($C$1,'Clients Daily PNL'!$C$1:$R$1,0)+2,0)</f>
        <v>0</v>
      </c>
      <c r="D92" s="14">
        <f t="shared" si="5"/>
        <v>0</v>
      </c>
      <c r="E92" s="14">
        <f t="shared" si="1"/>
        <v>0</v>
      </c>
      <c r="F92" s="36">
        <f t="shared" si="2"/>
        <v>1</v>
      </c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3.5" customHeight="1">
      <c r="A93" s="11">
        <f t="shared" si="3"/>
        <v>45051</v>
      </c>
      <c r="B93" s="12" t="str">
        <f t="shared" si="0"/>
        <v>Fri</v>
      </c>
      <c r="C93" s="14">
        <f>VLOOKUP($A93,'Clients Daily PNL'!$A$1:$R$1000,MATCH($C$1,'Clients Daily PNL'!$C$1:$R$1,0)+2,0)</f>
        <v>0</v>
      </c>
      <c r="D93" s="14">
        <f t="shared" si="5"/>
        <v>0</v>
      </c>
      <c r="E93" s="14">
        <f t="shared" si="1"/>
        <v>0</v>
      </c>
      <c r="F93" s="36">
        <f t="shared" si="2"/>
        <v>1</v>
      </c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3.5" customHeight="1">
      <c r="A94" s="11">
        <f t="shared" si="3"/>
        <v>45054</v>
      </c>
      <c r="B94" s="12" t="str">
        <f t="shared" si="0"/>
        <v>Mon</v>
      </c>
      <c r="C94" s="14">
        <f>VLOOKUP($A94,'Clients Daily PNL'!$A$1:$R$1000,MATCH($C$1,'Clients Daily PNL'!$C$1:$R$1,0)+2,0)</f>
        <v>0</v>
      </c>
      <c r="D94" s="14">
        <f t="shared" si="5"/>
        <v>0</v>
      </c>
      <c r="E94" s="14">
        <f t="shared" si="1"/>
        <v>0</v>
      </c>
      <c r="F94" s="36">
        <f t="shared" si="2"/>
        <v>1</v>
      </c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3.5" customHeight="1">
      <c r="A95" s="11">
        <f t="shared" si="3"/>
        <v>45055</v>
      </c>
      <c r="B95" s="12" t="str">
        <f t="shared" si="0"/>
        <v>Tue</v>
      </c>
      <c r="C95" s="14">
        <f>VLOOKUP($A95,'Clients Daily PNL'!$A$1:$R$1000,MATCH($C$1,'Clients Daily PNL'!$C$1:$R$1,0)+2,0)</f>
        <v>0</v>
      </c>
      <c r="D95" s="14">
        <f t="shared" si="5"/>
        <v>0</v>
      </c>
      <c r="E95" s="14">
        <f t="shared" si="1"/>
        <v>0</v>
      </c>
      <c r="F95" s="36">
        <f t="shared" si="2"/>
        <v>1</v>
      </c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3.5" customHeight="1">
      <c r="A96" s="11">
        <f t="shared" si="3"/>
        <v>45056</v>
      </c>
      <c r="B96" s="12" t="str">
        <f t="shared" si="0"/>
        <v>Wed</v>
      </c>
      <c r="C96" s="14">
        <f>VLOOKUP($A96,'Clients Daily PNL'!$A$1:$R$1000,MATCH($C$1,'Clients Daily PNL'!$C$1:$R$1,0)+2,0)</f>
        <v>0</v>
      </c>
      <c r="D96" s="14">
        <f t="shared" si="5"/>
        <v>0</v>
      </c>
      <c r="E96" s="14">
        <f t="shared" si="1"/>
        <v>0</v>
      </c>
      <c r="F96" s="36">
        <f t="shared" si="2"/>
        <v>1</v>
      </c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3.5" customHeight="1">
      <c r="A97" s="11">
        <f t="shared" si="3"/>
        <v>45057</v>
      </c>
      <c r="B97" s="12" t="str">
        <f t="shared" si="0"/>
        <v>Thu</v>
      </c>
      <c r="C97" s="14">
        <f>VLOOKUP($A97,'Clients Daily PNL'!$A$1:$R$1000,MATCH($C$1,'Clients Daily PNL'!$C$1:$R$1,0)+2,0)</f>
        <v>0</v>
      </c>
      <c r="D97" s="14">
        <f t="shared" si="5"/>
        <v>0</v>
      </c>
      <c r="E97" s="14">
        <f t="shared" si="1"/>
        <v>0</v>
      </c>
      <c r="F97" s="36">
        <f t="shared" si="2"/>
        <v>1</v>
      </c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3.5" customHeight="1">
      <c r="A98" s="11">
        <f t="shared" si="3"/>
        <v>45058</v>
      </c>
      <c r="B98" s="12" t="str">
        <f t="shared" si="0"/>
        <v>Fri</v>
      </c>
      <c r="C98" s="14">
        <f>VLOOKUP($A98,'Clients Daily PNL'!$A$1:$R$1000,MATCH($C$1,'Clients Daily PNL'!$C$1:$R$1,0)+2,0)</f>
        <v>0</v>
      </c>
      <c r="D98" s="14">
        <f t="shared" si="5"/>
        <v>0</v>
      </c>
      <c r="E98" s="14">
        <f t="shared" si="1"/>
        <v>0</v>
      </c>
      <c r="F98" s="36">
        <f t="shared" si="2"/>
        <v>1</v>
      </c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3.5" customHeight="1">
      <c r="A99" s="11">
        <f t="shared" si="3"/>
        <v>45061</v>
      </c>
      <c r="B99" s="12" t="str">
        <f t="shared" si="0"/>
        <v>Mon</v>
      </c>
      <c r="C99" s="14">
        <f>VLOOKUP($A99,'Clients Daily PNL'!$A$1:$R$1000,MATCH($C$1,'Clients Daily PNL'!$C$1:$R$1,0)+2,0)</f>
        <v>0</v>
      </c>
      <c r="D99" s="14">
        <f t="shared" si="5"/>
        <v>0</v>
      </c>
      <c r="E99" s="14">
        <f t="shared" si="1"/>
        <v>0</v>
      </c>
      <c r="F99" s="36">
        <f t="shared" si="2"/>
        <v>1</v>
      </c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3.5" customHeight="1">
      <c r="A100" s="11">
        <f t="shared" si="3"/>
        <v>45062</v>
      </c>
      <c r="B100" s="12" t="str">
        <f t="shared" si="0"/>
        <v>Tue</v>
      </c>
      <c r="C100" s="14">
        <f>VLOOKUP($A100,'Clients Daily PNL'!$A$1:$R$1000,MATCH($C$1,'Clients Daily PNL'!$C$1:$R$1,0)+2,0)</f>
        <v>0</v>
      </c>
      <c r="D100" s="14">
        <f t="shared" si="5"/>
        <v>0</v>
      </c>
      <c r="E100" s="14">
        <f t="shared" si="1"/>
        <v>0</v>
      </c>
      <c r="F100" s="36">
        <f t="shared" si="2"/>
        <v>1</v>
      </c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3.5" customHeight="1">
      <c r="A101" s="11">
        <f t="shared" si="3"/>
        <v>45063</v>
      </c>
      <c r="B101" s="12" t="str">
        <f t="shared" si="0"/>
        <v>Wed</v>
      </c>
      <c r="C101" s="14">
        <f>VLOOKUP($A101,'Clients Daily PNL'!$A$1:$R$1000,MATCH($C$1,'Clients Daily PNL'!$C$1:$R$1,0)+2,0)</f>
        <v>0</v>
      </c>
      <c r="D101" s="14">
        <f t="shared" si="5"/>
        <v>0</v>
      </c>
      <c r="E101" s="14">
        <f t="shared" si="1"/>
        <v>0</v>
      </c>
      <c r="F101" s="36">
        <f t="shared" si="2"/>
        <v>1</v>
      </c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3.5" customHeight="1">
      <c r="A102" s="11">
        <f t="shared" si="3"/>
        <v>45064</v>
      </c>
      <c r="B102" s="12" t="str">
        <f t="shared" si="0"/>
        <v>Thu</v>
      </c>
      <c r="C102" s="14">
        <f>VLOOKUP($A102,'Clients Daily PNL'!$A$1:$R$1000,MATCH($C$1,'Clients Daily PNL'!$C$1:$R$1,0)+2,0)</f>
        <v>0</v>
      </c>
      <c r="D102" s="14">
        <f t="shared" si="5"/>
        <v>0</v>
      </c>
      <c r="E102" s="14">
        <f t="shared" si="1"/>
        <v>0</v>
      </c>
      <c r="F102" s="36">
        <f t="shared" si="2"/>
        <v>1</v>
      </c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3.5" customHeight="1">
      <c r="A103" s="11">
        <f t="shared" si="3"/>
        <v>45065</v>
      </c>
      <c r="B103" s="12" t="str">
        <f t="shared" si="0"/>
        <v>Fri</v>
      </c>
      <c r="C103" s="14">
        <f>VLOOKUP($A103,'Clients Daily PNL'!$A$1:$R$1000,MATCH($C$1,'Clients Daily PNL'!$C$1:$R$1,0)+2,0)</f>
        <v>0</v>
      </c>
      <c r="D103" s="14">
        <f t="shared" si="5"/>
        <v>0</v>
      </c>
      <c r="E103" s="14">
        <f t="shared" si="1"/>
        <v>0</v>
      </c>
      <c r="F103" s="36">
        <f t="shared" si="2"/>
        <v>1</v>
      </c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3.5" customHeight="1">
      <c r="A104" s="11">
        <f t="shared" si="3"/>
        <v>45068</v>
      </c>
      <c r="B104" s="12" t="str">
        <f t="shared" si="0"/>
        <v>Mon</v>
      </c>
      <c r="C104" s="14">
        <f>VLOOKUP($A104,'Clients Daily PNL'!$A$1:$R$1000,MATCH($C$1,'Clients Daily PNL'!$C$1:$R$1,0)+2,0)</f>
        <v>0</v>
      </c>
      <c r="D104" s="14">
        <f t="shared" si="5"/>
        <v>0</v>
      </c>
      <c r="E104" s="14">
        <f t="shared" si="1"/>
        <v>0</v>
      </c>
      <c r="F104" s="36">
        <f t="shared" si="2"/>
        <v>1</v>
      </c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3.5" customHeight="1">
      <c r="A105" s="11">
        <f t="shared" si="3"/>
        <v>45069</v>
      </c>
      <c r="B105" s="12" t="str">
        <f t="shared" si="0"/>
        <v>Tue</v>
      </c>
      <c r="C105" s="14">
        <f>VLOOKUP($A105,'Clients Daily PNL'!$A$1:$R$1000,MATCH($C$1,'Clients Daily PNL'!$C$1:$R$1,0)+2,0)</f>
        <v>0</v>
      </c>
      <c r="D105" s="14">
        <f t="shared" si="5"/>
        <v>0</v>
      </c>
      <c r="E105" s="14">
        <f t="shared" si="1"/>
        <v>0</v>
      </c>
      <c r="F105" s="36">
        <f t="shared" si="2"/>
        <v>1</v>
      </c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3.5" customHeight="1">
      <c r="A106" s="11">
        <f t="shared" si="3"/>
        <v>45070</v>
      </c>
      <c r="B106" s="12" t="str">
        <f t="shared" si="0"/>
        <v>Wed</v>
      </c>
      <c r="C106" s="14">
        <f>VLOOKUP($A106,'Clients Daily PNL'!$A$1:$R$1000,MATCH($C$1,'Clients Daily PNL'!$C$1:$R$1,0)+2,0)</f>
        <v>0</v>
      </c>
      <c r="D106" s="14">
        <f t="shared" si="5"/>
        <v>0</v>
      </c>
      <c r="E106" s="14">
        <f t="shared" si="1"/>
        <v>0</v>
      </c>
      <c r="F106" s="36">
        <f t="shared" si="2"/>
        <v>1</v>
      </c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3.5" customHeight="1">
      <c r="A107" s="11">
        <f t="shared" si="3"/>
        <v>45071</v>
      </c>
      <c r="B107" s="12" t="str">
        <f t="shared" si="0"/>
        <v>Thu</v>
      </c>
      <c r="C107" s="14">
        <f>VLOOKUP($A107,'Clients Daily PNL'!$A$1:$R$1000,MATCH($C$1,'Clients Daily PNL'!$C$1:$R$1,0)+2,0)</f>
        <v>0</v>
      </c>
      <c r="D107" s="14">
        <f t="shared" si="5"/>
        <v>0</v>
      </c>
      <c r="E107" s="14">
        <f t="shared" si="1"/>
        <v>0</v>
      </c>
      <c r="F107" s="36">
        <f t="shared" si="2"/>
        <v>1</v>
      </c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3.5" customHeight="1">
      <c r="A108" s="11">
        <f t="shared" si="3"/>
        <v>45072</v>
      </c>
      <c r="B108" s="12" t="str">
        <f t="shared" si="0"/>
        <v>Fri</v>
      </c>
      <c r="C108" s="14">
        <f>VLOOKUP($A108,'Clients Daily PNL'!$A$1:$R$1000,MATCH($C$1,'Clients Daily PNL'!$C$1:$R$1,0)+2,0)</f>
        <v>0</v>
      </c>
      <c r="D108" s="14">
        <f t="shared" si="5"/>
        <v>0</v>
      </c>
      <c r="E108" s="14">
        <f t="shared" si="1"/>
        <v>0</v>
      </c>
      <c r="F108" s="36">
        <f t="shared" si="2"/>
        <v>1</v>
      </c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3.5" customHeight="1">
      <c r="A109" s="11">
        <f t="shared" si="3"/>
        <v>45075</v>
      </c>
      <c r="B109" s="12" t="str">
        <f t="shared" si="0"/>
        <v>Mon</v>
      </c>
      <c r="C109" s="14">
        <f>VLOOKUP($A109,'Clients Daily PNL'!$A$1:$R$1000,MATCH($C$1,'Clients Daily PNL'!$C$1:$R$1,0)+2,0)</f>
        <v>0</v>
      </c>
      <c r="D109" s="14">
        <f t="shared" si="5"/>
        <v>0</v>
      </c>
      <c r="E109" s="14">
        <f t="shared" si="1"/>
        <v>0</v>
      </c>
      <c r="F109" s="36">
        <f t="shared" si="2"/>
        <v>1</v>
      </c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3.5" customHeight="1">
      <c r="A110" s="11">
        <f t="shared" si="3"/>
        <v>45076</v>
      </c>
      <c r="B110" s="12" t="str">
        <f t="shared" si="0"/>
        <v>Tue</v>
      </c>
      <c r="C110" s="14">
        <f>VLOOKUP($A110,'Clients Daily PNL'!$A$1:$R$1000,MATCH($C$1,'Clients Daily PNL'!$C$1:$R$1,0)+2,0)</f>
        <v>0</v>
      </c>
      <c r="D110" s="14">
        <f t="shared" si="5"/>
        <v>0</v>
      </c>
      <c r="E110" s="14">
        <f t="shared" si="1"/>
        <v>0</v>
      </c>
      <c r="F110" s="36">
        <f t="shared" si="2"/>
        <v>1</v>
      </c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3.5" customHeight="1">
      <c r="A111" s="11">
        <f t="shared" si="3"/>
        <v>45077</v>
      </c>
      <c r="B111" s="12" t="str">
        <f t="shared" si="0"/>
        <v>Wed</v>
      </c>
      <c r="C111" s="14">
        <f>VLOOKUP($A111,'Clients Daily PNL'!$A$1:$R$1000,MATCH($C$1,'Clients Daily PNL'!$C$1:$R$1,0)+2,0)</f>
        <v>0</v>
      </c>
      <c r="D111" s="14">
        <f t="shared" si="5"/>
        <v>0</v>
      </c>
      <c r="E111" s="14">
        <f t="shared" si="1"/>
        <v>0</v>
      </c>
      <c r="F111" s="36">
        <f t="shared" si="2"/>
        <v>1</v>
      </c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3.5" customHeight="1">
      <c r="A112" s="11">
        <f t="shared" si="3"/>
        <v>45078</v>
      </c>
      <c r="B112" s="12" t="str">
        <f t="shared" si="0"/>
        <v>Thu</v>
      </c>
      <c r="C112" s="14">
        <f>VLOOKUP($A112,'Clients Daily PNL'!$A$1:$R$1000,MATCH($C$1,'Clients Daily PNL'!$C$1:$R$1,0)+2,0)</f>
        <v>0</v>
      </c>
      <c r="D112" s="14">
        <f t="shared" si="5"/>
        <v>0</v>
      </c>
      <c r="E112" s="14">
        <f t="shared" si="1"/>
        <v>0</v>
      </c>
      <c r="F112" s="36">
        <f t="shared" si="2"/>
        <v>1</v>
      </c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3.5" customHeight="1">
      <c r="A113" s="11">
        <f t="shared" si="3"/>
        <v>45079</v>
      </c>
      <c r="B113" s="12" t="str">
        <f t="shared" si="0"/>
        <v>Fri</v>
      </c>
      <c r="C113" s="14">
        <f>VLOOKUP($A113,'Clients Daily PNL'!$A$1:$R$1000,MATCH($C$1,'Clients Daily PNL'!$C$1:$R$1,0)+2,0)</f>
        <v>0</v>
      </c>
      <c r="D113" s="14">
        <f t="shared" si="5"/>
        <v>0</v>
      </c>
      <c r="E113" s="14">
        <f t="shared" si="1"/>
        <v>0</v>
      </c>
      <c r="F113" s="36">
        <f t="shared" si="2"/>
        <v>1</v>
      </c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3.5" customHeight="1">
      <c r="A114" s="11">
        <f t="shared" si="3"/>
        <v>45082</v>
      </c>
      <c r="B114" s="12" t="str">
        <f t="shared" si="0"/>
        <v>Mon</v>
      </c>
      <c r="C114" s="14">
        <f>VLOOKUP($A114,'Clients Daily PNL'!$A$1:$R$1000,MATCH($C$1,'Clients Daily PNL'!$C$1:$R$1,0)+2,0)</f>
        <v>0</v>
      </c>
      <c r="D114" s="14">
        <f t="shared" si="5"/>
        <v>0</v>
      </c>
      <c r="E114" s="14">
        <f t="shared" si="1"/>
        <v>0</v>
      </c>
      <c r="F114" s="36">
        <f t="shared" si="2"/>
        <v>1</v>
      </c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3.5" customHeight="1">
      <c r="A115" s="11">
        <f t="shared" si="3"/>
        <v>45083</v>
      </c>
      <c r="B115" s="12" t="str">
        <f t="shared" si="0"/>
        <v>Tue</v>
      </c>
      <c r="C115" s="14">
        <f>VLOOKUP($A115,'Clients Daily PNL'!$A$1:$R$1000,MATCH($C$1,'Clients Daily PNL'!$C$1:$R$1,0)+2,0)</f>
        <v>0</v>
      </c>
      <c r="D115" s="14">
        <f t="shared" si="5"/>
        <v>0</v>
      </c>
      <c r="E115" s="14">
        <f t="shared" si="1"/>
        <v>0</v>
      </c>
      <c r="F115" s="36">
        <f t="shared" si="2"/>
        <v>1</v>
      </c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3.5" customHeight="1">
      <c r="A116" s="11">
        <f t="shared" si="3"/>
        <v>45084</v>
      </c>
      <c r="B116" s="12" t="str">
        <f t="shared" si="0"/>
        <v>Wed</v>
      </c>
      <c r="C116" s="14">
        <f>VLOOKUP($A116,'Clients Daily PNL'!$A$1:$R$1000,MATCH($C$1,'Clients Daily PNL'!$C$1:$R$1,0)+2,0)</f>
        <v>0</v>
      </c>
      <c r="D116" s="14">
        <f t="shared" si="5"/>
        <v>0</v>
      </c>
      <c r="E116" s="14">
        <f t="shared" si="1"/>
        <v>0</v>
      </c>
      <c r="F116" s="36">
        <f t="shared" si="2"/>
        <v>1</v>
      </c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3.5" customHeight="1">
      <c r="A117" s="11">
        <f t="shared" si="3"/>
        <v>45085</v>
      </c>
      <c r="B117" s="12" t="str">
        <f t="shared" si="0"/>
        <v>Thu</v>
      </c>
      <c r="C117" s="14">
        <f>VLOOKUP($A117,'Clients Daily PNL'!$A$1:$R$1000,MATCH($C$1,'Clients Daily PNL'!$C$1:$R$1,0)+2,0)</f>
        <v>0</v>
      </c>
      <c r="D117" s="14">
        <f t="shared" si="5"/>
        <v>0</v>
      </c>
      <c r="E117" s="14">
        <f t="shared" si="1"/>
        <v>0</v>
      </c>
      <c r="F117" s="36">
        <f t="shared" si="2"/>
        <v>1</v>
      </c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3.5" customHeight="1">
      <c r="A118" s="11">
        <f t="shared" si="3"/>
        <v>45086</v>
      </c>
      <c r="B118" s="12" t="str">
        <f t="shared" si="0"/>
        <v>Fri</v>
      </c>
      <c r="C118" s="14">
        <f>VLOOKUP($A118,'Clients Daily PNL'!$A$1:$R$1000,MATCH($C$1,'Clients Daily PNL'!$C$1:$R$1,0)+2,0)</f>
        <v>0</v>
      </c>
      <c r="D118" s="14">
        <f t="shared" si="5"/>
        <v>0</v>
      </c>
      <c r="E118" s="14">
        <f t="shared" si="1"/>
        <v>0</v>
      </c>
      <c r="F118" s="36">
        <f t="shared" si="2"/>
        <v>1</v>
      </c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3.5" customHeight="1">
      <c r="A119" s="11">
        <f t="shared" si="3"/>
        <v>45089</v>
      </c>
      <c r="B119" s="12" t="str">
        <f t="shared" si="0"/>
        <v>Mon</v>
      </c>
      <c r="C119" s="14">
        <f>VLOOKUP($A119,'Clients Daily PNL'!$A$1:$R$1000,MATCH($C$1,'Clients Daily PNL'!$C$1:$R$1,0)+2,0)</f>
        <v>0</v>
      </c>
      <c r="D119" s="14">
        <f t="shared" si="5"/>
        <v>0</v>
      </c>
      <c r="E119" s="14">
        <f t="shared" si="1"/>
        <v>0</v>
      </c>
      <c r="F119" s="36">
        <f t="shared" si="2"/>
        <v>1</v>
      </c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3.5" customHeight="1">
      <c r="A120" s="11">
        <f t="shared" si="3"/>
        <v>45090</v>
      </c>
      <c r="B120" s="12" t="str">
        <f t="shared" si="0"/>
        <v>Tue</v>
      </c>
      <c r="C120" s="14">
        <f>VLOOKUP($A120,'Clients Daily PNL'!$A$1:$R$1000,MATCH($C$1,'Clients Daily PNL'!$C$1:$R$1,0)+2,0)</f>
        <v>0</v>
      </c>
      <c r="D120" s="14">
        <f t="shared" si="5"/>
        <v>0</v>
      </c>
      <c r="E120" s="14">
        <f t="shared" si="1"/>
        <v>0</v>
      </c>
      <c r="F120" s="36">
        <f t="shared" si="2"/>
        <v>1</v>
      </c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3.5" customHeight="1">
      <c r="A121" s="11">
        <f t="shared" si="3"/>
        <v>45091</v>
      </c>
      <c r="B121" s="12" t="str">
        <f t="shared" si="0"/>
        <v>Wed</v>
      </c>
      <c r="C121" s="14">
        <f>VLOOKUP($A121,'Clients Daily PNL'!$A$1:$R$1000,MATCH($C$1,'Clients Daily PNL'!$C$1:$R$1,0)+2,0)</f>
        <v>0</v>
      </c>
      <c r="D121" s="14">
        <f t="shared" si="5"/>
        <v>0</v>
      </c>
      <c r="E121" s="14">
        <f t="shared" si="1"/>
        <v>0</v>
      </c>
      <c r="F121" s="36">
        <f t="shared" si="2"/>
        <v>1</v>
      </c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3.5" customHeight="1">
      <c r="A122" s="11">
        <f t="shared" si="3"/>
        <v>45092</v>
      </c>
      <c r="B122" s="12" t="str">
        <f t="shared" si="0"/>
        <v>Thu</v>
      </c>
      <c r="C122" s="14">
        <f>VLOOKUP($A122,'Clients Daily PNL'!$A$1:$R$1000,MATCH($C$1,'Clients Daily PNL'!$C$1:$R$1,0)+2,0)</f>
        <v>0</v>
      </c>
      <c r="D122" s="14">
        <f t="shared" si="5"/>
        <v>0</v>
      </c>
      <c r="E122" s="14">
        <f t="shared" si="1"/>
        <v>0</v>
      </c>
      <c r="F122" s="36">
        <f t="shared" si="2"/>
        <v>1</v>
      </c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3.5" customHeight="1">
      <c r="A123" s="11">
        <f t="shared" si="3"/>
        <v>45093</v>
      </c>
      <c r="B123" s="12" t="str">
        <f t="shared" si="0"/>
        <v>Fri</v>
      </c>
      <c r="C123" s="14">
        <f>VLOOKUP($A123,'Clients Daily PNL'!$A$1:$R$1000,MATCH($C$1,'Clients Daily PNL'!$C$1:$R$1,0)+2,0)</f>
        <v>0</v>
      </c>
      <c r="D123" s="14">
        <f t="shared" si="5"/>
        <v>0</v>
      </c>
      <c r="E123" s="14">
        <f t="shared" si="1"/>
        <v>0</v>
      </c>
      <c r="F123" s="36">
        <f t="shared" si="2"/>
        <v>1</v>
      </c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3.5" customHeight="1">
      <c r="A124" s="11">
        <f t="shared" si="3"/>
        <v>45096</v>
      </c>
      <c r="B124" s="12" t="str">
        <f t="shared" si="0"/>
        <v>Mon</v>
      </c>
      <c r="C124" s="14">
        <f>VLOOKUP($A124,'Clients Daily PNL'!$A$1:$R$1000,MATCH($C$1,'Clients Daily PNL'!$C$1:$R$1,0)+2,0)</f>
        <v>0</v>
      </c>
      <c r="D124" s="14">
        <f t="shared" si="5"/>
        <v>0</v>
      </c>
      <c r="E124" s="14">
        <f t="shared" si="1"/>
        <v>0</v>
      </c>
      <c r="F124" s="36">
        <f t="shared" si="2"/>
        <v>1</v>
      </c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3.5" customHeight="1">
      <c r="A125" s="11">
        <f t="shared" si="3"/>
        <v>45097</v>
      </c>
      <c r="B125" s="12" t="str">
        <f t="shared" si="0"/>
        <v>Tue</v>
      </c>
      <c r="C125" s="14">
        <f>VLOOKUP($A125,'Clients Daily PNL'!$A$1:$R$1000,MATCH($C$1,'Clients Daily PNL'!$C$1:$R$1,0)+2,0)</f>
        <v>0</v>
      </c>
      <c r="D125" s="14">
        <f t="shared" si="5"/>
        <v>0</v>
      </c>
      <c r="E125" s="14">
        <f t="shared" si="1"/>
        <v>0</v>
      </c>
      <c r="F125" s="36">
        <f t="shared" si="2"/>
        <v>1</v>
      </c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3.5" customHeight="1">
      <c r="A126" s="11">
        <f t="shared" si="3"/>
        <v>45098</v>
      </c>
      <c r="B126" s="12" t="str">
        <f t="shared" si="0"/>
        <v>Wed</v>
      </c>
      <c r="C126" s="14">
        <f>VLOOKUP($A126,'Clients Daily PNL'!$A$1:$R$1000,MATCH($C$1,'Clients Daily PNL'!$C$1:$R$1,0)+2,0)</f>
        <v>0</v>
      </c>
      <c r="D126" s="14">
        <f t="shared" si="5"/>
        <v>0</v>
      </c>
      <c r="E126" s="14">
        <f t="shared" si="1"/>
        <v>0</v>
      </c>
      <c r="F126" s="36">
        <f t="shared" si="2"/>
        <v>1</v>
      </c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3.5" customHeight="1">
      <c r="A127" s="11">
        <f t="shared" si="3"/>
        <v>45099</v>
      </c>
      <c r="B127" s="12" t="str">
        <f t="shared" si="0"/>
        <v>Thu</v>
      </c>
      <c r="C127" s="14">
        <f>VLOOKUP($A127,'Clients Daily PNL'!$A$1:$R$1000,MATCH($C$1,'Clients Daily PNL'!$C$1:$R$1,0)+2,0)</f>
        <v>0</v>
      </c>
      <c r="D127" s="14">
        <f t="shared" si="5"/>
        <v>0</v>
      </c>
      <c r="E127" s="14">
        <f t="shared" si="1"/>
        <v>0</v>
      </c>
      <c r="F127" s="36">
        <f t="shared" si="2"/>
        <v>1</v>
      </c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3.5" customHeight="1">
      <c r="A128" s="11">
        <f t="shared" si="3"/>
        <v>45100</v>
      </c>
      <c r="B128" s="12" t="str">
        <f t="shared" si="0"/>
        <v>Fri</v>
      </c>
      <c r="C128" s="14">
        <f>VLOOKUP($A128,'Clients Daily PNL'!$A$1:$R$1000,MATCH($C$1,'Clients Daily PNL'!$C$1:$R$1,0)+2,0)</f>
        <v>0</v>
      </c>
      <c r="D128" s="14">
        <f t="shared" si="5"/>
        <v>0</v>
      </c>
      <c r="E128" s="14">
        <f t="shared" si="1"/>
        <v>0</v>
      </c>
      <c r="F128" s="36">
        <f t="shared" si="2"/>
        <v>1</v>
      </c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3.5" customHeight="1">
      <c r="A129" s="11">
        <f t="shared" si="3"/>
        <v>45103</v>
      </c>
      <c r="B129" s="12" t="str">
        <f t="shared" si="0"/>
        <v>Mon</v>
      </c>
      <c r="C129" s="14">
        <f>VLOOKUP($A129,'Clients Daily PNL'!$A$1:$R$1000,MATCH($C$1,'Clients Daily PNL'!$C$1:$R$1,0)+2,0)</f>
        <v>0</v>
      </c>
      <c r="D129" s="14">
        <f t="shared" si="5"/>
        <v>0</v>
      </c>
      <c r="E129" s="14">
        <f t="shared" si="1"/>
        <v>0</v>
      </c>
      <c r="F129" s="36">
        <f t="shared" si="2"/>
        <v>1</v>
      </c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3.5" customHeight="1">
      <c r="A130" s="11">
        <f t="shared" si="3"/>
        <v>45104</v>
      </c>
      <c r="B130" s="12" t="str">
        <f t="shared" si="0"/>
        <v>Tue</v>
      </c>
      <c r="C130" s="14">
        <f>VLOOKUP($A130,'Clients Daily PNL'!$A$1:$R$1000,MATCH($C$1,'Clients Daily PNL'!$C$1:$R$1,0)+2,0)</f>
        <v>0</v>
      </c>
      <c r="D130" s="14">
        <f t="shared" si="5"/>
        <v>0</v>
      </c>
      <c r="E130" s="14">
        <f t="shared" si="1"/>
        <v>0</v>
      </c>
      <c r="F130" s="36">
        <f t="shared" si="2"/>
        <v>1</v>
      </c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3.5" customHeight="1">
      <c r="A131" s="11">
        <f t="shared" si="3"/>
        <v>45105</v>
      </c>
      <c r="B131" s="12" t="str">
        <f t="shared" si="0"/>
        <v>Wed</v>
      </c>
      <c r="C131" s="14">
        <f>VLOOKUP($A131,'Clients Daily PNL'!$A$1:$R$1000,MATCH($C$1,'Clients Daily PNL'!$C$1:$R$1,0)+2,0)</f>
        <v>0</v>
      </c>
      <c r="D131" s="14">
        <f t="shared" si="5"/>
        <v>0</v>
      </c>
      <c r="E131" s="14">
        <f t="shared" si="1"/>
        <v>0</v>
      </c>
      <c r="F131" s="36">
        <f t="shared" si="2"/>
        <v>1</v>
      </c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3.5" customHeight="1">
      <c r="A132" s="11">
        <f t="shared" si="3"/>
        <v>45106</v>
      </c>
      <c r="B132" s="12" t="str">
        <f t="shared" si="0"/>
        <v>Thu</v>
      </c>
      <c r="C132" s="14">
        <f>VLOOKUP($A132,'Clients Daily PNL'!$A$1:$R$1000,MATCH($C$1,'Clients Daily PNL'!$C$1:$R$1,0)+2,0)</f>
        <v>0</v>
      </c>
      <c r="D132" s="14">
        <f t="shared" si="5"/>
        <v>0</v>
      </c>
      <c r="E132" s="14">
        <f t="shared" si="1"/>
        <v>0</v>
      </c>
      <c r="F132" s="36">
        <f t="shared" si="2"/>
        <v>1</v>
      </c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3.5" customHeight="1">
      <c r="A133" s="11">
        <f t="shared" si="3"/>
        <v>45107</v>
      </c>
      <c r="B133" s="12" t="str">
        <f t="shared" si="0"/>
        <v>Fri</v>
      </c>
      <c r="C133" s="14">
        <f>VLOOKUP($A133,'Clients Daily PNL'!$A$1:$R$1000,MATCH($C$1,'Clients Daily PNL'!$C$1:$R$1,0)+2,0)</f>
        <v>0</v>
      </c>
      <c r="D133" s="14">
        <f t="shared" ref="D133:D196" si="6">SUM(C133)</f>
        <v>0</v>
      </c>
      <c r="E133" s="14">
        <f t="shared" si="1"/>
        <v>0</v>
      </c>
      <c r="F133" s="36">
        <f t="shared" si="2"/>
        <v>1</v>
      </c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3.5" customHeight="1">
      <c r="A134" s="11">
        <f t="shared" si="3"/>
        <v>45110</v>
      </c>
      <c r="B134" s="12" t="str">
        <f t="shared" si="0"/>
        <v>Mon</v>
      </c>
      <c r="C134" s="14">
        <f>VLOOKUP($A134,'Clients Daily PNL'!$A$1:$R$1000,MATCH($C$1,'Clients Daily PNL'!$C$1:$R$1,0)+2,0)</f>
        <v>0</v>
      </c>
      <c r="D134" s="14">
        <f t="shared" si="6"/>
        <v>0</v>
      </c>
      <c r="E134" s="14">
        <f t="shared" si="1"/>
        <v>0</v>
      </c>
      <c r="F134" s="36">
        <f t="shared" si="2"/>
        <v>1</v>
      </c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3.5" customHeight="1">
      <c r="A135" s="11">
        <f t="shared" si="3"/>
        <v>45111</v>
      </c>
      <c r="B135" s="12" t="str">
        <f t="shared" si="0"/>
        <v>Tue</v>
      </c>
      <c r="C135" s="14">
        <f>VLOOKUP($A135,'Clients Daily PNL'!$A$1:$R$1000,MATCH($C$1,'Clients Daily PNL'!$C$1:$R$1,0)+2,0)</f>
        <v>0</v>
      </c>
      <c r="D135" s="14">
        <f t="shared" si="6"/>
        <v>0</v>
      </c>
      <c r="E135" s="14">
        <f t="shared" si="1"/>
        <v>0</v>
      </c>
      <c r="F135" s="36">
        <f t="shared" si="2"/>
        <v>1</v>
      </c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3.5" customHeight="1">
      <c r="A136" s="11">
        <f t="shared" si="3"/>
        <v>45112</v>
      </c>
      <c r="B136" s="12" t="str">
        <f t="shared" si="0"/>
        <v>Wed</v>
      </c>
      <c r="C136" s="14">
        <f>VLOOKUP($A136,'Clients Daily PNL'!$A$1:$R$1000,MATCH($C$1,'Clients Daily PNL'!$C$1:$R$1,0)+2,0)</f>
        <v>0</v>
      </c>
      <c r="D136" s="14">
        <f t="shared" si="6"/>
        <v>0</v>
      </c>
      <c r="E136" s="14">
        <f t="shared" si="1"/>
        <v>0</v>
      </c>
      <c r="F136" s="36">
        <f t="shared" si="2"/>
        <v>1</v>
      </c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3.5" customHeight="1">
      <c r="A137" s="11">
        <f t="shared" si="3"/>
        <v>45113</v>
      </c>
      <c r="B137" s="12" t="str">
        <f t="shared" si="0"/>
        <v>Thu</v>
      </c>
      <c r="C137" s="14">
        <f>VLOOKUP($A137,'Clients Daily PNL'!$A$1:$R$1000,MATCH($C$1,'Clients Daily PNL'!$C$1:$R$1,0)+2,0)</f>
        <v>0</v>
      </c>
      <c r="D137" s="14">
        <f t="shared" si="6"/>
        <v>0</v>
      </c>
      <c r="E137" s="14">
        <f t="shared" si="1"/>
        <v>0</v>
      </c>
      <c r="F137" s="36">
        <f t="shared" si="2"/>
        <v>1</v>
      </c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3.5" customHeight="1">
      <c r="A138" s="11">
        <f t="shared" si="3"/>
        <v>45114</v>
      </c>
      <c r="B138" s="12" t="str">
        <f t="shared" si="0"/>
        <v>Fri</v>
      </c>
      <c r="C138" s="14">
        <f>VLOOKUP($A138,'Clients Daily PNL'!$A$1:$R$1000,MATCH($C$1,'Clients Daily PNL'!$C$1:$R$1,0)+2,0)</f>
        <v>0</v>
      </c>
      <c r="D138" s="14">
        <f t="shared" si="6"/>
        <v>0</v>
      </c>
      <c r="E138" s="14">
        <f t="shared" si="1"/>
        <v>0</v>
      </c>
      <c r="F138" s="36">
        <f t="shared" si="2"/>
        <v>1</v>
      </c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3.5" customHeight="1">
      <c r="A139" s="11">
        <f t="shared" si="3"/>
        <v>45117</v>
      </c>
      <c r="B139" s="12" t="str">
        <f t="shared" si="0"/>
        <v>Mon</v>
      </c>
      <c r="C139" s="14">
        <f>VLOOKUP($A139,'Clients Daily PNL'!$A$1:$R$1000,MATCH($C$1,'Clients Daily PNL'!$C$1:$R$1,0)+2,0)</f>
        <v>0</v>
      </c>
      <c r="D139" s="14">
        <f t="shared" si="6"/>
        <v>0</v>
      </c>
      <c r="E139" s="14">
        <f t="shared" si="1"/>
        <v>0</v>
      </c>
      <c r="F139" s="36">
        <f t="shared" si="2"/>
        <v>1</v>
      </c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3.5" customHeight="1">
      <c r="A140" s="11">
        <f t="shared" si="3"/>
        <v>45118</v>
      </c>
      <c r="B140" s="12" t="str">
        <f t="shared" si="0"/>
        <v>Tue</v>
      </c>
      <c r="C140" s="14">
        <f>VLOOKUP($A140,'Clients Daily PNL'!$A$1:$R$1000,MATCH($C$1,'Clients Daily PNL'!$C$1:$R$1,0)+2,0)</f>
        <v>0</v>
      </c>
      <c r="D140" s="14">
        <f t="shared" si="6"/>
        <v>0</v>
      </c>
      <c r="E140" s="14">
        <f t="shared" si="1"/>
        <v>0</v>
      </c>
      <c r="F140" s="36">
        <f t="shared" si="2"/>
        <v>1</v>
      </c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3.5" customHeight="1">
      <c r="A141" s="11">
        <f t="shared" si="3"/>
        <v>45119</v>
      </c>
      <c r="B141" s="12" t="str">
        <f t="shared" si="0"/>
        <v>Wed</v>
      </c>
      <c r="C141" s="14">
        <f>VLOOKUP($A141,'Clients Daily PNL'!$A$1:$R$1000,MATCH($C$1,'Clients Daily PNL'!$C$1:$R$1,0)+2,0)</f>
        <v>0</v>
      </c>
      <c r="D141" s="14">
        <f t="shared" si="6"/>
        <v>0</v>
      </c>
      <c r="E141" s="14">
        <f t="shared" si="1"/>
        <v>0</v>
      </c>
      <c r="F141" s="36">
        <f t="shared" si="2"/>
        <v>1</v>
      </c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3.5" customHeight="1">
      <c r="A142" s="11">
        <f t="shared" si="3"/>
        <v>45120</v>
      </c>
      <c r="B142" s="12" t="str">
        <f t="shared" si="0"/>
        <v>Thu</v>
      </c>
      <c r="C142" s="14">
        <f>VLOOKUP($A142,'Clients Daily PNL'!$A$1:$R$1000,MATCH($C$1,'Clients Daily PNL'!$C$1:$R$1,0)+2,0)</f>
        <v>0</v>
      </c>
      <c r="D142" s="14">
        <f t="shared" si="6"/>
        <v>0</v>
      </c>
      <c r="E142" s="14">
        <f t="shared" si="1"/>
        <v>0</v>
      </c>
      <c r="F142" s="36">
        <f t="shared" si="2"/>
        <v>1</v>
      </c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3.5" customHeight="1">
      <c r="A143" s="11">
        <f t="shared" si="3"/>
        <v>45121</v>
      </c>
      <c r="B143" s="12" t="str">
        <f t="shared" si="0"/>
        <v>Fri</v>
      </c>
      <c r="C143" s="14">
        <f>VLOOKUP($A143,'Clients Daily PNL'!$A$1:$R$1000,MATCH($C$1,'Clients Daily PNL'!$C$1:$R$1,0)+2,0)</f>
        <v>0</v>
      </c>
      <c r="D143" s="14">
        <f t="shared" si="6"/>
        <v>0</v>
      </c>
      <c r="E143" s="14">
        <f t="shared" si="1"/>
        <v>0</v>
      </c>
      <c r="F143" s="36">
        <f t="shared" si="2"/>
        <v>1</v>
      </c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3.5" customHeight="1">
      <c r="A144" s="11">
        <f t="shared" si="3"/>
        <v>45124</v>
      </c>
      <c r="B144" s="12" t="str">
        <f t="shared" si="0"/>
        <v>Mon</v>
      </c>
      <c r="C144" s="14">
        <f>VLOOKUP($A144,'Clients Daily PNL'!$A$1:$R$1000,MATCH($C$1,'Clients Daily PNL'!$C$1:$R$1,0)+2,0)</f>
        <v>0</v>
      </c>
      <c r="D144" s="14">
        <f t="shared" si="6"/>
        <v>0</v>
      </c>
      <c r="E144" s="14">
        <f t="shared" si="1"/>
        <v>0</v>
      </c>
      <c r="F144" s="36">
        <f t="shared" si="2"/>
        <v>1</v>
      </c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3.5" customHeight="1">
      <c r="A145" s="11">
        <f t="shared" si="3"/>
        <v>45125</v>
      </c>
      <c r="B145" s="12" t="str">
        <f t="shared" si="0"/>
        <v>Tue</v>
      </c>
      <c r="C145" s="14">
        <f>VLOOKUP($A145,'Clients Daily PNL'!$A$1:$R$1000,MATCH($C$1,'Clients Daily PNL'!$C$1:$R$1,0)+2,0)</f>
        <v>0</v>
      </c>
      <c r="D145" s="14">
        <f t="shared" si="6"/>
        <v>0</v>
      </c>
      <c r="E145" s="14">
        <f t="shared" si="1"/>
        <v>0</v>
      </c>
      <c r="F145" s="36">
        <f t="shared" si="2"/>
        <v>1</v>
      </c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3.5" customHeight="1">
      <c r="A146" s="11">
        <f t="shared" si="3"/>
        <v>45126</v>
      </c>
      <c r="B146" s="12" t="str">
        <f t="shared" si="0"/>
        <v>Wed</v>
      </c>
      <c r="C146" s="14">
        <f>VLOOKUP($A146,'Clients Daily PNL'!$A$1:$R$1000,MATCH($C$1,'Clients Daily PNL'!$C$1:$R$1,0)+2,0)</f>
        <v>0</v>
      </c>
      <c r="D146" s="14">
        <f t="shared" si="6"/>
        <v>0</v>
      </c>
      <c r="E146" s="14">
        <f t="shared" si="1"/>
        <v>0</v>
      </c>
      <c r="F146" s="36">
        <f t="shared" si="2"/>
        <v>1</v>
      </c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3.5" customHeight="1">
      <c r="A147" s="11">
        <f t="shared" si="3"/>
        <v>45127</v>
      </c>
      <c r="B147" s="12" t="str">
        <f t="shared" si="0"/>
        <v>Thu</v>
      </c>
      <c r="C147" s="14">
        <f>VLOOKUP($A147,'Clients Daily PNL'!$A$1:$R$1000,MATCH($C$1,'Clients Daily PNL'!$C$1:$R$1,0)+2,0)</f>
        <v>0</v>
      </c>
      <c r="D147" s="14">
        <f t="shared" si="6"/>
        <v>0</v>
      </c>
      <c r="E147" s="14">
        <f t="shared" si="1"/>
        <v>0</v>
      </c>
      <c r="F147" s="36">
        <f t="shared" si="2"/>
        <v>1</v>
      </c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3.5" customHeight="1">
      <c r="A148" s="11">
        <f t="shared" si="3"/>
        <v>45128</v>
      </c>
      <c r="B148" s="12" t="str">
        <f t="shared" si="0"/>
        <v>Fri</v>
      </c>
      <c r="C148" s="14">
        <f>VLOOKUP($A148,'Clients Daily PNL'!$A$1:$R$1000,MATCH($C$1,'Clients Daily PNL'!$C$1:$R$1,0)+2,0)</f>
        <v>0</v>
      </c>
      <c r="D148" s="14">
        <f t="shared" si="6"/>
        <v>0</v>
      </c>
      <c r="E148" s="14">
        <f t="shared" si="1"/>
        <v>0</v>
      </c>
      <c r="F148" s="36">
        <f t="shared" si="2"/>
        <v>1</v>
      </c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3.5" customHeight="1">
      <c r="A149" s="11">
        <f t="shared" si="3"/>
        <v>45131</v>
      </c>
      <c r="B149" s="12" t="str">
        <f t="shared" si="0"/>
        <v>Mon</v>
      </c>
      <c r="C149" s="14">
        <f>VLOOKUP($A149,'Clients Daily PNL'!$A$1:$R$1000,MATCH($C$1,'Clients Daily PNL'!$C$1:$R$1,0)+2,0)</f>
        <v>0</v>
      </c>
      <c r="D149" s="14">
        <f t="shared" si="6"/>
        <v>0</v>
      </c>
      <c r="E149" s="14">
        <f t="shared" si="1"/>
        <v>0</v>
      </c>
      <c r="F149" s="36">
        <f t="shared" si="2"/>
        <v>1</v>
      </c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3.5" customHeight="1">
      <c r="A150" s="11">
        <f t="shared" si="3"/>
        <v>45132</v>
      </c>
      <c r="B150" s="12" t="str">
        <f t="shared" si="0"/>
        <v>Tue</v>
      </c>
      <c r="C150" s="14">
        <f>VLOOKUP($A150,'Clients Daily PNL'!$A$1:$R$1000,MATCH($C$1,'Clients Daily PNL'!$C$1:$R$1,0)+2,0)</f>
        <v>24856</v>
      </c>
      <c r="D150" s="14">
        <f t="shared" si="6"/>
        <v>24856</v>
      </c>
      <c r="E150" s="14">
        <f t="shared" si="1"/>
        <v>0</v>
      </c>
      <c r="F150" s="36">
        <f t="shared" si="2"/>
        <v>1</v>
      </c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3.5" customHeight="1">
      <c r="A151" s="11">
        <f t="shared" si="3"/>
        <v>45133</v>
      </c>
      <c r="B151" s="12" t="str">
        <f t="shared" si="0"/>
        <v>Wed</v>
      </c>
      <c r="C151" s="14">
        <f>VLOOKUP($A151,'Clients Daily PNL'!$A$1:$R$1000,MATCH($C$1,'Clients Daily PNL'!$C$1:$R$1,0)+2,0)</f>
        <v>-868</v>
      </c>
      <c r="D151" s="14">
        <f t="shared" si="6"/>
        <v>-868</v>
      </c>
      <c r="E151" s="14">
        <f t="shared" si="1"/>
        <v>-25724</v>
      </c>
      <c r="F151" s="36">
        <f t="shared" si="2"/>
        <v>1</v>
      </c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3.5" customHeight="1">
      <c r="A152" s="11">
        <f t="shared" si="3"/>
        <v>45134</v>
      </c>
      <c r="B152" s="12" t="str">
        <f t="shared" si="0"/>
        <v>Thu</v>
      </c>
      <c r="C152" s="14">
        <f>VLOOKUP($A152,'Clients Daily PNL'!$A$1:$R$1000,MATCH($C$1,'Clients Daily PNL'!$C$1:$R$1,0)+2,0)</f>
        <v>88533</v>
      </c>
      <c r="D152" s="14">
        <f t="shared" si="6"/>
        <v>88533</v>
      </c>
      <c r="E152" s="14">
        <f t="shared" si="1"/>
        <v>0</v>
      </c>
      <c r="F152" s="36">
        <f t="shared" si="2"/>
        <v>1</v>
      </c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3.5" customHeight="1">
      <c r="A153" s="11">
        <f t="shared" si="3"/>
        <v>45135</v>
      </c>
      <c r="B153" s="12" t="str">
        <f t="shared" si="0"/>
        <v>Fri</v>
      </c>
      <c r="C153" s="14">
        <f>VLOOKUP($A153,'Clients Daily PNL'!$A$1:$R$1000,MATCH($C$1,'Clients Daily PNL'!$C$1:$R$1,0)+2,0)</f>
        <v>11593</v>
      </c>
      <c r="D153" s="14">
        <f t="shared" si="6"/>
        <v>11593</v>
      </c>
      <c r="E153" s="14">
        <f t="shared" si="1"/>
        <v>-76940</v>
      </c>
      <c r="F153" s="36">
        <f t="shared" si="2"/>
        <v>1</v>
      </c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3.5" customHeight="1">
      <c r="A154" s="11">
        <f t="shared" si="3"/>
        <v>45138</v>
      </c>
      <c r="B154" s="12" t="str">
        <f t="shared" si="0"/>
        <v>Mon</v>
      </c>
      <c r="C154" s="14">
        <f>VLOOKUP($A154,'Clients Daily PNL'!$A$1:$R$1000,MATCH($C$1,'Clients Daily PNL'!$C$1:$R$1,0)+2,0)</f>
        <v>49221</v>
      </c>
      <c r="D154" s="14">
        <f t="shared" si="6"/>
        <v>49221</v>
      </c>
      <c r="E154" s="14">
        <f t="shared" si="1"/>
        <v>-39312</v>
      </c>
      <c r="F154" s="36">
        <f t="shared" si="2"/>
        <v>1</v>
      </c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3.5" customHeight="1">
      <c r="A155" s="11">
        <f t="shared" si="3"/>
        <v>45139</v>
      </c>
      <c r="B155" s="12" t="str">
        <f t="shared" si="0"/>
        <v>Tue</v>
      </c>
      <c r="C155" s="14">
        <f>VLOOKUP($A155,'Clients Daily PNL'!$A$1:$R$1000,MATCH($C$1,'Clients Daily PNL'!$C$1:$R$1,0)+2,0)</f>
        <v>67090</v>
      </c>
      <c r="D155" s="14">
        <f t="shared" si="6"/>
        <v>67090</v>
      </c>
      <c r="E155" s="14">
        <f t="shared" si="1"/>
        <v>-21443</v>
      </c>
      <c r="F155" s="36">
        <f t="shared" si="2"/>
        <v>1</v>
      </c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3.5" customHeight="1">
      <c r="A156" s="11">
        <f t="shared" si="3"/>
        <v>45140</v>
      </c>
      <c r="B156" s="12" t="str">
        <f t="shared" si="0"/>
        <v>Wed</v>
      </c>
      <c r="C156" s="14">
        <f>VLOOKUP($A156,'Clients Daily PNL'!$A$1:$R$1000,MATCH($C$1,'Clients Daily PNL'!$C$1:$R$1,0)+2,0)</f>
        <v>7340</v>
      </c>
      <c r="D156" s="14">
        <f t="shared" si="6"/>
        <v>7340</v>
      </c>
      <c r="E156" s="14">
        <f t="shared" si="1"/>
        <v>-81193</v>
      </c>
      <c r="F156" s="36">
        <f t="shared" si="2"/>
        <v>1</v>
      </c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3.5" customHeight="1">
      <c r="A157" s="11">
        <f t="shared" si="3"/>
        <v>45141</v>
      </c>
      <c r="B157" s="12" t="str">
        <f t="shared" si="0"/>
        <v>Thu</v>
      </c>
      <c r="C157" s="14">
        <f>VLOOKUP($A157,'Clients Daily PNL'!$A$1:$R$1000,MATCH($C$1,'Clients Daily PNL'!$C$1:$R$1,0)+2,0)</f>
        <v>75732</v>
      </c>
      <c r="D157" s="14">
        <f t="shared" si="6"/>
        <v>75732</v>
      </c>
      <c r="E157" s="14">
        <f t="shared" si="1"/>
        <v>-12801</v>
      </c>
      <c r="F157" s="36">
        <f t="shared" si="2"/>
        <v>1</v>
      </c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3.5" customHeight="1">
      <c r="A158" s="11">
        <f t="shared" si="3"/>
        <v>45142</v>
      </c>
      <c r="B158" s="12" t="str">
        <f t="shared" si="0"/>
        <v>Fri</v>
      </c>
      <c r="C158" s="14">
        <f>VLOOKUP($A158,'Clients Daily PNL'!$A$1:$R$1000,MATCH($C$1,'Clients Daily PNL'!$C$1:$R$1,0)+2,0)</f>
        <v>-39534</v>
      </c>
      <c r="D158" s="14">
        <f t="shared" si="6"/>
        <v>-39534</v>
      </c>
      <c r="E158" s="14">
        <f t="shared" si="1"/>
        <v>-128067</v>
      </c>
      <c r="F158" s="36">
        <f t="shared" si="2"/>
        <v>1</v>
      </c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3.5" customHeight="1">
      <c r="A159" s="11">
        <f t="shared" si="3"/>
        <v>45145</v>
      </c>
      <c r="B159" s="12" t="str">
        <f t="shared" si="0"/>
        <v>Mon</v>
      </c>
      <c r="C159" s="14">
        <f>VLOOKUP($A159,'Clients Daily PNL'!$A$1:$R$1000,MATCH($C$1,'Clients Daily PNL'!$C$1:$R$1,0)+2,0)</f>
        <v>10692</v>
      </c>
      <c r="D159" s="14">
        <f t="shared" si="6"/>
        <v>10692</v>
      </c>
      <c r="E159" s="14">
        <f t="shared" si="1"/>
        <v>-77841</v>
      </c>
      <c r="F159" s="36">
        <f t="shared" si="2"/>
        <v>1</v>
      </c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3.5" customHeight="1">
      <c r="A160" s="11">
        <f t="shared" si="3"/>
        <v>45146</v>
      </c>
      <c r="B160" s="12" t="str">
        <f t="shared" si="0"/>
        <v>Tue</v>
      </c>
      <c r="C160" s="14">
        <f>VLOOKUP($A160,'Clients Daily PNL'!$A$1:$R$1000,MATCH($C$1,'Clients Daily PNL'!$C$1:$R$1,0)+2,0)</f>
        <v>88366</v>
      </c>
      <c r="D160" s="14">
        <f t="shared" si="6"/>
        <v>88366</v>
      </c>
      <c r="E160" s="14">
        <f t="shared" si="1"/>
        <v>-167</v>
      </c>
      <c r="F160" s="36">
        <f t="shared" si="2"/>
        <v>1</v>
      </c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3.5" customHeight="1">
      <c r="A161" s="11">
        <f t="shared" si="3"/>
        <v>45147</v>
      </c>
      <c r="B161" s="12" t="str">
        <f t="shared" si="0"/>
        <v>Wed</v>
      </c>
      <c r="C161" s="14">
        <f>VLOOKUP($A161,'Clients Daily PNL'!$A$1:$R$1000,MATCH($C$1,'Clients Daily PNL'!$C$1:$R$1,0)+2,0)</f>
        <v>12614</v>
      </c>
      <c r="D161" s="14">
        <f t="shared" si="6"/>
        <v>12614</v>
      </c>
      <c r="E161" s="14">
        <f t="shared" si="1"/>
        <v>-75919</v>
      </c>
      <c r="F161" s="36">
        <f t="shared" si="2"/>
        <v>1</v>
      </c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3.5" customHeight="1">
      <c r="A162" s="11">
        <f t="shared" si="3"/>
        <v>45148</v>
      </c>
      <c r="B162" s="12" t="str">
        <f t="shared" si="0"/>
        <v>Thu</v>
      </c>
      <c r="C162" s="14">
        <f>VLOOKUP($A162,'Clients Daily PNL'!$A$1:$R$1000,MATCH($C$1,'Clients Daily PNL'!$C$1:$R$1,0)+2,0)</f>
        <v>-85223</v>
      </c>
      <c r="D162" s="14">
        <f t="shared" si="6"/>
        <v>-85223</v>
      </c>
      <c r="E162" s="14">
        <f t="shared" si="1"/>
        <v>-173756</v>
      </c>
      <c r="F162" s="36">
        <f t="shared" si="2"/>
        <v>1</v>
      </c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3.5" customHeight="1">
      <c r="A163" s="11">
        <f t="shared" si="3"/>
        <v>45149</v>
      </c>
      <c r="B163" s="12" t="str">
        <f t="shared" si="0"/>
        <v>Fri</v>
      </c>
      <c r="C163" s="14">
        <f>VLOOKUP($A163,'Clients Daily PNL'!$A$1:$R$1000,MATCH($C$1,'Clients Daily PNL'!$C$1:$R$1,0)+2,0)</f>
        <v>32613</v>
      </c>
      <c r="D163" s="14">
        <f t="shared" si="6"/>
        <v>32613</v>
      </c>
      <c r="E163" s="14">
        <f t="shared" si="1"/>
        <v>-55920</v>
      </c>
      <c r="F163" s="36">
        <f t="shared" si="2"/>
        <v>1</v>
      </c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3.5" customHeight="1">
      <c r="A164" s="11">
        <f t="shared" si="3"/>
        <v>45152</v>
      </c>
      <c r="B164" s="12" t="str">
        <f t="shared" si="0"/>
        <v>Mon</v>
      </c>
      <c r="C164" s="14">
        <f>VLOOKUP($A164,'Clients Daily PNL'!$A$1:$R$1000,MATCH($C$1,'Clients Daily PNL'!$C$1:$R$1,0)+2,0)</f>
        <v>99158</v>
      </c>
      <c r="D164" s="14">
        <f t="shared" si="6"/>
        <v>99158</v>
      </c>
      <c r="E164" s="14">
        <f t="shared" si="1"/>
        <v>0</v>
      </c>
      <c r="F164" s="36">
        <f t="shared" si="2"/>
        <v>1</v>
      </c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3.5" customHeight="1">
      <c r="A165" s="11">
        <f t="shared" si="3"/>
        <v>45153</v>
      </c>
      <c r="B165" s="12" t="str">
        <f t="shared" si="0"/>
        <v>Tue</v>
      </c>
      <c r="C165" s="14">
        <f>VLOOKUP($A165,'Clients Daily PNL'!$A$1:$R$1000,MATCH($C$1,'Clients Daily PNL'!$C$1:$R$1,0)+2,0)</f>
        <v>0</v>
      </c>
      <c r="D165" s="14">
        <f t="shared" si="6"/>
        <v>0</v>
      </c>
      <c r="E165" s="14">
        <f t="shared" si="1"/>
        <v>-99158</v>
      </c>
      <c r="F165" s="36">
        <f t="shared" si="2"/>
        <v>1</v>
      </c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3.5" customHeight="1">
      <c r="A166" s="11">
        <f t="shared" si="3"/>
        <v>45154</v>
      </c>
      <c r="B166" s="12" t="str">
        <f t="shared" si="0"/>
        <v>Wed</v>
      </c>
      <c r="C166" s="14">
        <f>VLOOKUP($A166,'Clients Daily PNL'!$A$1:$R$1000,MATCH($C$1,'Clients Daily PNL'!$C$1:$R$1,0)+2,0)</f>
        <v>7169</v>
      </c>
      <c r="D166" s="14">
        <f t="shared" si="6"/>
        <v>7169</v>
      </c>
      <c r="E166" s="14">
        <f t="shared" si="1"/>
        <v>-91989</v>
      </c>
      <c r="F166" s="36">
        <f t="shared" si="2"/>
        <v>1</v>
      </c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3.5" customHeight="1">
      <c r="A167" s="11">
        <f t="shared" si="3"/>
        <v>45155</v>
      </c>
      <c r="B167" s="12" t="str">
        <f t="shared" si="0"/>
        <v>Thu</v>
      </c>
      <c r="C167" s="14">
        <f>VLOOKUP($A167,'Clients Daily PNL'!$A$1:$R$1000,MATCH($C$1,'Clients Daily PNL'!$C$1:$R$1,0)+2,0)</f>
        <v>34460</v>
      </c>
      <c r="D167" s="14">
        <f t="shared" si="6"/>
        <v>34460</v>
      </c>
      <c r="E167" s="14">
        <f t="shared" si="1"/>
        <v>-64698</v>
      </c>
      <c r="F167" s="36">
        <f t="shared" si="2"/>
        <v>1</v>
      </c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3.5" customHeight="1">
      <c r="A168" s="11">
        <f t="shared" si="3"/>
        <v>45156</v>
      </c>
      <c r="B168" s="12" t="str">
        <f t="shared" si="0"/>
        <v>Fri</v>
      </c>
      <c r="C168" s="14">
        <f>VLOOKUP($A168,'Clients Daily PNL'!$A$1:$R$1000,MATCH($C$1,'Clients Daily PNL'!$C$1:$R$1,0)+2,0)</f>
        <v>52426</v>
      </c>
      <c r="D168" s="14">
        <f t="shared" si="6"/>
        <v>52426</v>
      </c>
      <c r="E168" s="14">
        <f t="shared" si="1"/>
        <v>-46732</v>
      </c>
      <c r="F168" s="36">
        <f t="shared" si="2"/>
        <v>1</v>
      </c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3.5" customHeight="1">
      <c r="A169" s="11">
        <f t="shared" si="3"/>
        <v>45159</v>
      </c>
      <c r="B169" s="12" t="str">
        <f t="shared" si="0"/>
        <v>Mon</v>
      </c>
      <c r="C169" s="14">
        <f>VLOOKUP($A169,'Clients Daily PNL'!$A$1:$R$1000,MATCH($C$1,'Clients Daily PNL'!$C$1:$R$1,0)+2,0)</f>
        <v>18641</v>
      </c>
      <c r="D169" s="14">
        <f t="shared" si="6"/>
        <v>18641</v>
      </c>
      <c r="E169" s="14">
        <f t="shared" si="1"/>
        <v>-80517</v>
      </c>
      <c r="F169" s="36">
        <f t="shared" si="2"/>
        <v>1</v>
      </c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3.5" customHeight="1">
      <c r="A170" s="11">
        <f t="shared" si="3"/>
        <v>45160</v>
      </c>
      <c r="B170" s="12" t="str">
        <f t="shared" si="0"/>
        <v>Tue</v>
      </c>
      <c r="C170" s="14">
        <f>VLOOKUP($A170,'Clients Daily PNL'!$A$1:$R$1000,MATCH($C$1,'Clients Daily PNL'!$C$1:$R$1,0)+2,0)</f>
        <v>111392</v>
      </c>
      <c r="D170" s="14">
        <f t="shared" si="6"/>
        <v>111392</v>
      </c>
      <c r="E170" s="14">
        <f t="shared" si="1"/>
        <v>0</v>
      </c>
      <c r="F170" s="36">
        <f t="shared" si="2"/>
        <v>1</v>
      </c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3.5" customHeight="1">
      <c r="A171" s="11">
        <f t="shared" si="3"/>
        <v>45161</v>
      </c>
      <c r="B171" s="12" t="str">
        <f t="shared" si="0"/>
        <v>Wed</v>
      </c>
      <c r="C171" s="14">
        <f>VLOOKUP($A171,'Clients Daily PNL'!$A$1:$R$1000,MATCH($C$1,'Clients Daily PNL'!$C$1:$R$1,0)+2,0)</f>
        <v>-48373</v>
      </c>
      <c r="D171" s="14">
        <f t="shared" si="6"/>
        <v>-48373</v>
      </c>
      <c r="E171" s="14">
        <f t="shared" si="1"/>
        <v>-159765</v>
      </c>
      <c r="F171" s="36">
        <f t="shared" si="2"/>
        <v>1</v>
      </c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3.5" customHeight="1">
      <c r="A172" s="11">
        <f t="shared" si="3"/>
        <v>45162</v>
      </c>
      <c r="B172" s="12" t="str">
        <f t="shared" si="0"/>
        <v>Thu</v>
      </c>
      <c r="C172" s="14">
        <f>VLOOKUP($A172,'Clients Daily PNL'!$A$1:$R$1000,MATCH($C$1,'Clients Daily PNL'!$C$1:$R$1,0)+2,0)</f>
        <v>40533</v>
      </c>
      <c r="D172" s="14">
        <f t="shared" si="6"/>
        <v>40533</v>
      </c>
      <c r="E172" s="14">
        <f t="shared" si="1"/>
        <v>-70859</v>
      </c>
      <c r="F172" s="36">
        <f t="shared" si="2"/>
        <v>1</v>
      </c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3.5" customHeight="1">
      <c r="A173" s="11">
        <f t="shared" si="3"/>
        <v>45163</v>
      </c>
      <c r="B173" s="12" t="str">
        <f t="shared" si="0"/>
        <v>Fri</v>
      </c>
      <c r="C173" s="14">
        <f>VLOOKUP($A173,'Clients Daily PNL'!$A$1:$R$1000,MATCH($C$1,'Clients Daily PNL'!$C$1:$R$1,0)+2,0)</f>
        <v>-55726</v>
      </c>
      <c r="D173" s="14">
        <f t="shared" si="6"/>
        <v>-55726</v>
      </c>
      <c r="E173" s="14">
        <f t="shared" si="1"/>
        <v>-167118</v>
      </c>
      <c r="F173" s="36">
        <f t="shared" si="2"/>
        <v>1</v>
      </c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3.5" customHeight="1">
      <c r="A174" s="11">
        <f t="shared" si="3"/>
        <v>45166</v>
      </c>
      <c r="B174" s="12" t="str">
        <f t="shared" si="0"/>
        <v>Mon</v>
      </c>
      <c r="C174" s="14">
        <f>VLOOKUP($A174,'Clients Daily PNL'!$A$1:$R$1000,MATCH($C$1,'Clients Daily PNL'!$C$1:$R$1,0)+2,0)</f>
        <v>-64667</v>
      </c>
      <c r="D174" s="14">
        <f t="shared" si="6"/>
        <v>-64667</v>
      </c>
      <c r="E174" s="14">
        <f t="shared" si="1"/>
        <v>-176059</v>
      </c>
      <c r="F174" s="36">
        <f t="shared" si="2"/>
        <v>1</v>
      </c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3.5" customHeight="1">
      <c r="A175" s="11">
        <f t="shared" si="3"/>
        <v>45167</v>
      </c>
      <c r="B175" s="12" t="str">
        <f t="shared" si="0"/>
        <v>Tue</v>
      </c>
      <c r="C175" s="14">
        <f>VLOOKUP($A175,'Clients Daily PNL'!$A$1:$R$1000,MATCH($C$1,'Clients Daily PNL'!$C$1:$R$1,0)+2,0)</f>
        <v>136548</v>
      </c>
      <c r="D175" s="14">
        <f t="shared" si="6"/>
        <v>136548</v>
      </c>
      <c r="E175" s="14">
        <f t="shared" si="1"/>
        <v>0</v>
      </c>
      <c r="F175" s="36">
        <f t="shared" si="2"/>
        <v>1</v>
      </c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3.5" customHeight="1">
      <c r="A176" s="11">
        <f t="shared" si="3"/>
        <v>45168</v>
      </c>
      <c r="B176" s="12" t="str">
        <f t="shared" si="0"/>
        <v>Wed</v>
      </c>
      <c r="C176" s="14">
        <f>VLOOKUP($A176,'Clients Daily PNL'!$A$1:$R$1000,MATCH($C$1,'Clients Daily PNL'!$C$1:$R$1,0)+2,0)</f>
        <v>-10710</v>
      </c>
      <c r="D176" s="14">
        <f t="shared" si="6"/>
        <v>-10710</v>
      </c>
      <c r="E176" s="14">
        <f t="shared" si="1"/>
        <v>-147258</v>
      </c>
      <c r="F176" s="36">
        <f t="shared" si="2"/>
        <v>1</v>
      </c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3.5" customHeight="1">
      <c r="A177" s="11">
        <f t="shared" si="3"/>
        <v>45169</v>
      </c>
      <c r="B177" s="12" t="str">
        <f t="shared" si="0"/>
        <v>Thu</v>
      </c>
      <c r="C177" s="14">
        <f>VLOOKUP($A177,'Clients Daily PNL'!$A$1:$R$1000,MATCH($C$1,'Clients Daily PNL'!$C$1:$R$1,0)+2,0)</f>
        <v>-10787</v>
      </c>
      <c r="D177" s="14">
        <f t="shared" si="6"/>
        <v>-10787</v>
      </c>
      <c r="E177" s="14">
        <f t="shared" si="1"/>
        <v>-147335</v>
      </c>
      <c r="F177" s="36">
        <f t="shared" si="2"/>
        <v>1</v>
      </c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3.5" customHeight="1">
      <c r="A178" s="11">
        <f t="shared" si="3"/>
        <v>45170</v>
      </c>
      <c r="B178" s="12" t="str">
        <f t="shared" si="0"/>
        <v>Fri</v>
      </c>
      <c r="C178" s="14">
        <f>VLOOKUP($A178,'Clients Daily PNL'!$A$1:$R$1000,MATCH($C$1,'Clients Daily PNL'!$C$1:$R$1,0)+2,0)</f>
        <v>-13015</v>
      </c>
      <c r="D178" s="14">
        <f t="shared" si="6"/>
        <v>-13015</v>
      </c>
      <c r="E178" s="14">
        <f t="shared" si="1"/>
        <v>-149563</v>
      </c>
      <c r="F178" s="36">
        <f t="shared" si="2"/>
        <v>1</v>
      </c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3.5" customHeight="1">
      <c r="A179" s="11">
        <f t="shared" si="3"/>
        <v>45173</v>
      </c>
      <c r="B179" s="12" t="str">
        <f t="shared" si="0"/>
        <v>Mon</v>
      </c>
      <c r="C179" s="14">
        <f>VLOOKUP($A179,'Clients Daily PNL'!$A$1:$R$1000,MATCH($C$1,'Clients Daily PNL'!$C$1:$R$1,0)+2,0)</f>
        <v>-18189</v>
      </c>
      <c r="D179" s="14">
        <f t="shared" si="6"/>
        <v>-18189</v>
      </c>
      <c r="E179" s="14">
        <f t="shared" si="1"/>
        <v>-154737</v>
      </c>
      <c r="F179" s="36">
        <f t="shared" si="2"/>
        <v>1</v>
      </c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3.5" customHeight="1">
      <c r="A180" s="11">
        <f t="shared" si="3"/>
        <v>45174</v>
      </c>
      <c r="B180" s="12" t="str">
        <f t="shared" si="0"/>
        <v>Tue</v>
      </c>
      <c r="C180" s="14">
        <f>VLOOKUP($A180,'Clients Daily PNL'!$A$1:$R$1000,MATCH($C$1,'Clients Daily PNL'!$C$1:$R$1,0)+2,0)</f>
        <v>25084</v>
      </c>
      <c r="D180" s="14">
        <f t="shared" si="6"/>
        <v>25084</v>
      </c>
      <c r="E180" s="14">
        <f t="shared" si="1"/>
        <v>-111464</v>
      </c>
      <c r="F180" s="36">
        <f t="shared" si="2"/>
        <v>1</v>
      </c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3.5" customHeight="1">
      <c r="A181" s="11">
        <f t="shared" si="3"/>
        <v>45175</v>
      </c>
      <c r="B181" s="12" t="str">
        <f t="shared" si="0"/>
        <v>Wed</v>
      </c>
      <c r="C181" s="14">
        <f>VLOOKUP($A181,'Clients Daily PNL'!$A$1:$R$1000,MATCH($C$1,'Clients Daily PNL'!$C$1:$R$1,0)+2,0)</f>
        <v>17604</v>
      </c>
      <c r="D181" s="14">
        <f t="shared" si="6"/>
        <v>17604</v>
      </c>
      <c r="E181" s="14">
        <f t="shared" si="1"/>
        <v>-118944</v>
      </c>
      <c r="F181" s="36">
        <f t="shared" si="2"/>
        <v>1</v>
      </c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3.5" customHeight="1">
      <c r="A182" s="11">
        <f t="shared" si="3"/>
        <v>45176</v>
      </c>
      <c r="B182" s="12" t="str">
        <f t="shared" si="0"/>
        <v>Thu</v>
      </c>
      <c r="C182" s="14">
        <f>VLOOKUP($A182,'Clients Daily PNL'!$A$1:$R$1000,MATCH($C$1,'Clients Daily PNL'!$C$1:$R$1,0)+2,0)</f>
        <v>85220</v>
      </c>
      <c r="D182" s="14">
        <f t="shared" si="6"/>
        <v>85220</v>
      </c>
      <c r="E182" s="14">
        <f t="shared" si="1"/>
        <v>-51328</v>
      </c>
      <c r="F182" s="36">
        <f t="shared" si="2"/>
        <v>1</v>
      </c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3.5" customHeight="1">
      <c r="A183" s="11">
        <f t="shared" si="3"/>
        <v>45177</v>
      </c>
      <c r="B183" s="12" t="str">
        <f t="shared" si="0"/>
        <v>Fri</v>
      </c>
      <c r="C183" s="14">
        <f>VLOOKUP($A183,'Clients Daily PNL'!$A$1:$R$1000,MATCH($C$1,'Clients Daily PNL'!$C$1:$R$1,0)+2,0)</f>
        <v>5703</v>
      </c>
      <c r="D183" s="14">
        <f t="shared" si="6"/>
        <v>5703</v>
      </c>
      <c r="E183" s="14">
        <f t="shared" si="1"/>
        <v>-130845</v>
      </c>
      <c r="F183" s="36">
        <f t="shared" si="2"/>
        <v>1</v>
      </c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3.5" customHeight="1">
      <c r="A184" s="11">
        <f t="shared" si="3"/>
        <v>45180</v>
      </c>
      <c r="B184" s="12" t="str">
        <f t="shared" si="0"/>
        <v>Mon</v>
      </c>
      <c r="C184" s="14">
        <f>VLOOKUP($A184,'Clients Daily PNL'!$A$1:$R$1000,MATCH($C$1,'Clients Daily PNL'!$C$1:$R$1,0)+2,0)</f>
        <v>-20241</v>
      </c>
      <c r="D184" s="14">
        <f t="shared" si="6"/>
        <v>-20241</v>
      </c>
      <c r="E184" s="14">
        <f t="shared" si="1"/>
        <v>-156789</v>
      </c>
      <c r="F184" s="36">
        <f t="shared" si="2"/>
        <v>1</v>
      </c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3.5" customHeight="1">
      <c r="A185" s="11">
        <f t="shared" si="3"/>
        <v>45181</v>
      </c>
      <c r="B185" s="12" t="str">
        <f t="shared" si="0"/>
        <v>Tue</v>
      </c>
      <c r="C185" s="14">
        <f>VLOOKUP($A185,'Clients Daily PNL'!$A$1:$R$1000,MATCH($C$1,'Clients Daily PNL'!$C$1:$R$1,0)+2,0)</f>
        <v>-18062</v>
      </c>
      <c r="D185" s="14">
        <f t="shared" si="6"/>
        <v>-18062</v>
      </c>
      <c r="E185" s="14">
        <f t="shared" si="1"/>
        <v>-154610</v>
      </c>
      <c r="F185" s="36">
        <f t="shared" si="2"/>
        <v>1</v>
      </c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3.5" customHeight="1">
      <c r="A186" s="11">
        <f t="shared" si="3"/>
        <v>45182</v>
      </c>
      <c r="B186" s="12" t="str">
        <f t="shared" si="0"/>
        <v>Wed</v>
      </c>
      <c r="C186" s="14">
        <f>VLOOKUP($A186,'Clients Daily PNL'!$A$1:$R$1000,MATCH($C$1,'Clients Daily PNL'!$C$1:$R$1,0)+2,0)</f>
        <v>2094</v>
      </c>
      <c r="D186" s="14">
        <f t="shared" si="6"/>
        <v>2094</v>
      </c>
      <c r="E186" s="14">
        <f t="shared" si="1"/>
        <v>-134454</v>
      </c>
      <c r="F186" s="36">
        <f t="shared" si="2"/>
        <v>1</v>
      </c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3.5" customHeight="1">
      <c r="A187" s="11">
        <f t="shared" si="3"/>
        <v>45183</v>
      </c>
      <c r="B187" s="12" t="str">
        <f t="shared" si="0"/>
        <v>Thu</v>
      </c>
      <c r="C187" s="14">
        <f>VLOOKUP($A187,'Clients Daily PNL'!$A$1:$R$1000,MATCH($C$1,'Clients Daily PNL'!$C$1:$R$1,0)+2,0)</f>
        <v>-37677</v>
      </c>
      <c r="D187" s="14">
        <f t="shared" si="6"/>
        <v>-37677</v>
      </c>
      <c r="E187" s="14">
        <f t="shared" si="1"/>
        <v>-174225</v>
      </c>
      <c r="F187" s="36">
        <f t="shared" si="2"/>
        <v>1</v>
      </c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3.5" customHeight="1">
      <c r="A188" s="11">
        <f t="shared" si="3"/>
        <v>45184</v>
      </c>
      <c r="B188" s="12" t="str">
        <f t="shared" si="0"/>
        <v>Fri</v>
      </c>
      <c r="C188" s="14">
        <f>VLOOKUP($A188,'Clients Daily PNL'!$A$1:$R$1000,MATCH($C$1,'Clients Daily PNL'!$C$1:$R$1,0)+2,0)</f>
        <v>-488</v>
      </c>
      <c r="D188" s="14">
        <f t="shared" si="6"/>
        <v>-488</v>
      </c>
      <c r="E188" s="14">
        <f t="shared" si="1"/>
        <v>-137036</v>
      </c>
      <c r="F188" s="36">
        <f t="shared" si="2"/>
        <v>1</v>
      </c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3.5" customHeight="1">
      <c r="A189" s="11">
        <f t="shared" si="3"/>
        <v>45187</v>
      </c>
      <c r="B189" s="12" t="str">
        <f t="shared" si="0"/>
        <v>Mon</v>
      </c>
      <c r="C189" s="14">
        <f>VLOOKUP($A189,'Clients Daily PNL'!$A$1:$R$1000,MATCH($C$1,'Clients Daily PNL'!$C$1:$R$1,0)+2,0)</f>
        <v>88798</v>
      </c>
      <c r="D189" s="14">
        <f t="shared" si="6"/>
        <v>88798</v>
      </c>
      <c r="E189" s="14">
        <f t="shared" si="1"/>
        <v>-47750</v>
      </c>
      <c r="F189" s="36">
        <f t="shared" si="2"/>
        <v>1</v>
      </c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3.5" customHeight="1">
      <c r="A190" s="11">
        <f t="shared" si="3"/>
        <v>45188</v>
      </c>
      <c r="B190" s="12" t="str">
        <f t="shared" si="0"/>
        <v>Tue</v>
      </c>
      <c r="C190" s="14">
        <f>VLOOKUP($A190,'Clients Daily PNL'!$A$1:$R$1000,MATCH($C$1,'Clients Daily PNL'!$C$1:$R$1,0)+2,0)</f>
        <v>0</v>
      </c>
      <c r="D190" s="14">
        <f t="shared" si="6"/>
        <v>0</v>
      </c>
      <c r="E190" s="14">
        <f t="shared" si="1"/>
        <v>-136548</v>
      </c>
      <c r="F190" s="36">
        <f t="shared" si="2"/>
        <v>1</v>
      </c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3.5" customHeight="1">
      <c r="A191" s="11">
        <f t="shared" si="3"/>
        <v>45189</v>
      </c>
      <c r="B191" s="12" t="str">
        <f t="shared" si="0"/>
        <v>Wed</v>
      </c>
      <c r="C191" s="14">
        <f>VLOOKUP($A191,'Clients Daily PNL'!$A$1:$R$1000,MATCH($C$1,'Clients Daily PNL'!$C$1:$R$1,0)+2,0)</f>
        <v>32639</v>
      </c>
      <c r="D191" s="14">
        <f t="shared" si="6"/>
        <v>32639</v>
      </c>
      <c r="E191" s="14">
        <f t="shared" si="1"/>
        <v>-103909</v>
      </c>
      <c r="F191" s="36">
        <f t="shared" si="2"/>
        <v>1</v>
      </c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3.5" customHeight="1">
      <c r="A192" s="11">
        <f t="shared" si="3"/>
        <v>45190</v>
      </c>
      <c r="B192" s="12" t="str">
        <f t="shared" si="0"/>
        <v>Thu</v>
      </c>
      <c r="C192" s="14">
        <f>VLOOKUP($A192,'Clients Daily PNL'!$A$1:$R$1000,MATCH($C$1,'Clients Daily PNL'!$C$1:$R$1,0)+2,0)</f>
        <v>93462</v>
      </c>
      <c r="D192" s="14">
        <f t="shared" si="6"/>
        <v>93462</v>
      </c>
      <c r="E192" s="14">
        <f t="shared" si="1"/>
        <v>-43086</v>
      </c>
      <c r="F192" s="36">
        <f t="shared" si="2"/>
        <v>1</v>
      </c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3.5" customHeight="1">
      <c r="A193" s="11">
        <f t="shared" si="3"/>
        <v>45191</v>
      </c>
      <c r="B193" s="12" t="str">
        <f t="shared" si="0"/>
        <v>Fri</v>
      </c>
      <c r="C193" s="14">
        <f>VLOOKUP($A193,'Clients Daily PNL'!$A$1:$R$1000,MATCH($C$1,'Clients Daily PNL'!$C$1:$R$1,0)+2,0)</f>
        <v>0</v>
      </c>
      <c r="D193" s="14">
        <f t="shared" si="6"/>
        <v>0</v>
      </c>
      <c r="E193" s="14">
        <f t="shared" si="1"/>
        <v>-136548</v>
      </c>
      <c r="F193" s="36">
        <f t="shared" si="2"/>
        <v>1</v>
      </c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3.5" customHeight="1">
      <c r="A194" s="11">
        <f t="shared" si="3"/>
        <v>45194</v>
      </c>
      <c r="B194" s="12" t="str">
        <f t="shared" si="0"/>
        <v>Mon</v>
      </c>
      <c r="C194" s="14">
        <f>VLOOKUP($A194,'Clients Daily PNL'!$A$1:$R$1000,MATCH($C$1,'Clients Daily PNL'!$C$1:$R$1,0)+2,0)</f>
        <v>0</v>
      </c>
      <c r="D194" s="14">
        <f t="shared" si="6"/>
        <v>0</v>
      </c>
      <c r="E194" s="14">
        <f t="shared" si="1"/>
        <v>-136548</v>
      </c>
      <c r="F194" s="36">
        <f t="shared" si="2"/>
        <v>1</v>
      </c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3.5" customHeight="1">
      <c r="A195" s="11">
        <f t="shared" si="3"/>
        <v>45195</v>
      </c>
      <c r="B195" s="12" t="str">
        <f t="shared" si="0"/>
        <v>Tue</v>
      </c>
      <c r="C195" s="14">
        <f>VLOOKUP($A195,'Clients Daily PNL'!$A$1:$R$1000,MATCH($C$1,'Clients Daily PNL'!$C$1:$R$1,0)+2,0)</f>
        <v>0</v>
      </c>
      <c r="D195" s="14">
        <f t="shared" si="6"/>
        <v>0</v>
      </c>
      <c r="E195" s="14">
        <f t="shared" si="1"/>
        <v>-136548</v>
      </c>
      <c r="F195" s="36">
        <f t="shared" si="2"/>
        <v>1</v>
      </c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3.5" customHeight="1">
      <c r="A196" s="11">
        <f t="shared" si="3"/>
        <v>45196</v>
      </c>
      <c r="B196" s="12" t="str">
        <f t="shared" si="0"/>
        <v>Wed</v>
      </c>
      <c r="C196" s="14">
        <f>VLOOKUP($A196,'Clients Daily PNL'!$A$1:$R$1000,MATCH($C$1,'Clients Daily PNL'!$C$1:$R$1,0)+2,0)</f>
        <v>0</v>
      </c>
      <c r="D196" s="14">
        <f t="shared" si="6"/>
        <v>0</v>
      </c>
      <c r="E196" s="14">
        <f t="shared" si="1"/>
        <v>-136548</v>
      </c>
      <c r="F196" s="36">
        <f t="shared" si="2"/>
        <v>1</v>
      </c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3.5" customHeight="1">
      <c r="A197" s="11">
        <f t="shared" si="3"/>
        <v>45197</v>
      </c>
      <c r="B197" s="12" t="str">
        <f t="shared" si="0"/>
        <v>Thu</v>
      </c>
      <c r="C197" s="14">
        <f>VLOOKUP($A197,'Clients Daily PNL'!$A$1:$R$1000,MATCH($C$1,'Clients Daily PNL'!$C$1:$R$1,0)+2,0)</f>
        <v>0</v>
      </c>
      <c r="D197" s="14">
        <f t="shared" ref="D197:D260" si="7">SUM(C197)</f>
        <v>0</v>
      </c>
      <c r="E197" s="14">
        <f t="shared" si="1"/>
        <v>-136548</v>
      </c>
      <c r="F197" s="36">
        <f t="shared" si="2"/>
        <v>1</v>
      </c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3.5" customHeight="1">
      <c r="A198" s="11">
        <f t="shared" si="3"/>
        <v>45198</v>
      </c>
      <c r="B198" s="12" t="str">
        <f t="shared" si="0"/>
        <v>Fri</v>
      </c>
      <c r="C198" s="14">
        <f>VLOOKUP($A198,'Clients Daily PNL'!$A$1:$R$1000,MATCH($C$1,'Clients Daily PNL'!$C$1:$R$1,0)+2,0)</f>
        <v>0</v>
      </c>
      <c r="D198" s="14">
        <f t="shared" si="7"/>
        <v>0</v>
      </c>
      <c r="E198" s="14">
        <f t="shared" si="1"/>
        <v>-136548</v>
      </c>
      <c r="F198" s="36">
        <f t="shared" si="2"/>
        <v>1</v>
      </c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3.5" customHeight="1">
      <c r="A199" s="11">
        <f t="shared" si="3"/>
        <v>45201</v>
      </c>
      <c r="B199" s="12" t="str">
        <f t="shared" si="0"/>
        <v>Mon</v>
      </c>
      <c r="C199" s="14">
        <f>VLOOKUP($A199,'Clients Daily PNL'!$A$1:$R$1000,MATCH($C$1,'Clients Daily PNL'!$C$1:$R$1,0)+2,0)</f>
        <v>0</v>
      </c>
      <c r="D199" s="14">
        <f t="shared" si="7"/>
        <v>0</v>
      </c>
      <c r="E199" s="14">
        <f t="shared" si="1"/>
        <v>-136548</v>
      </c>
      <c r="F199" s="36">
        <f t="shared" si="2"/>
        <v>1</v>
      </c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3.5" customHeight="1">
      <c r="A200" s="11">
        <f t="shared" si="3"/>
        <v>45202</v>
      </c>
      <c r="B200" s="12" t="str">
        <f t="shared" si="0"/>
        <v>Tue</v>
      </c>
      <c r="C200" s="14">
        <f>VLOOKUP($A200,'Clients Daily PNL'!$A$1:$R$1000,MATCH($C$1,'Clients Daily PNL'!$C$1:$R$1,0)+2,0)</f>
        <v>0</v>
      </c>
      <c r="D200" s="14">
        <f t="shared" si="7"/>
        <v>0</v>
      </c>
      <c r="E200" s="14">
        <f t="shared" si="1"/>
        <v>-136548</v>
      </c>
      <c r="F200" s="36">
        <f t="shared" si="2"/>
        <v>1</v>
      </c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3.5" customHeight="1">
      <c r="A201" s="11">
        <f t="shared" si="3"/>
        <v>45203</v>
      </c>
      <c r="B201" s="12" t="str">
        <f t="shared" si="0"/>
        <v>Wed</v>
      </c>
      <c r="C201" s="14">
        <f>VLOOKUP($A201,'Clients Daily PNL'!$A$1:$R$1000,MATCH($C$1,'Clients Daily PNL'!$C$1:$R$1,0)+2,0)</f>
        <v>0</v>
      </c>
      <c r="D201" s="14">
        <f t="shared" si="7"/>
        <v>0</v>
      </c>
      <c r="E201" s="14">
        <f t="shared" si="1"/>
        <v>-136548</v>
      </c>
      <c r="F201" s="36">
        <f t="shared" si="2"/>
        <v>1</v>
      </c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3.5" customHeight="1">
      <c r="A202" s="11">
        <f t="shared" si="3"/>
        <v>45204</v>
      </c>
      <c r="B202" s="12" t="str">
        <f t="shared" si="0"/>
        <v>Thu</v>
      </c>
      <c r="C202" s="14">
        <f>VLOOKUP($A202,'Clients Daily PNL'!$A$1:$R$1000,MATCH($C$1,'Clients Daily PNL'!$C$1:$R$1,0)+2,0)</f>
        <v>0</v>
      </c>
      <c r="D202" s="14">
        <f t="shared" si="7"/>
        <v>0</v>
      </c>
      <c r="E202" s="14">
        <f t="shared" si="1"/>
        <v>-136548</v>
      </c>
      <c r="F202" s="36">
        <f t="shared" si="2"/>
        <v>1</v>
      </c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3.5" customHeight="1">
      <c r="A203" s="11">
        <f t="shared" si="3"/>
        <v>45205</v>
      </c>
      <c r="B203" s="12" t="str">
        <f t="shared" si="0"/>
        <v>Fri</v>
      </c>
      <c r="C203" s="14">
        <f>VLOOKUP($A203,'Clients Daily PNL'!$A$1:$R$1000,MATCH($C$1,'Clients Daily PNL'!$C$1:$R$1,0)+2,0)</f>
        <v>0</v>
      </c>
      <c r="D203" s="14">
        <f t="shared" si="7"/>
        <v>0</v>
      </c>
      <c r="E203" s="14">
        <f t="shared" si="1"/>
        <v>-136548</v>
      </c>
      <c r="F203" s="36">
        <f t="shared" si="2"/>
        <v>1</v>
      </c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3.5" customHeight="1">
      <c r="A204" s="11">
        <f t="shared" si="3"/>
        <v>45208</v>
      </c>
      <c r="B204" s="12" t="str">
        <f t="shared" si="0"/>
        <v>Mon</v>
      </c>
      <c r="C204" s="14">
        <f>VLOOKUP($A204,'Clients Daily PNL'!$A$1:$R$1000,MATCH($C$1,'Clients Daily PNL'!$C$1:$R$1,0)+2,0)</f>
        <v>0</v>
      </c>
      <c r="D204" s="14">
        <f t="shared" si="7"/>
        <v>0</v>
      </c>
      <c r="E204" s="14">
        <f t="shared" si="1"/>
        <v>-136548</v>
      </c>
      <c r="F204" s="36">
        <f t="shared" si="2"/>
        <v>1</v>
      </c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3.5" customHeight="1">
      <c r="A205" s="11">
        <f t="shared" si="3"/>
        <v>45209</v>
      </c>
      <c r="B205" s="12" t="str">
        <f t="shared" si="0"/>
        <v>Tue</v>
      </c>
      <c r="C205" s="14">
        <f>VLOOKUP($A205,'Clients Daily PNL'!$A$1:$R$1000,MATCH($C$1,'Clients Daily PNL'!$C$1:$R$1,0)+2,0)</f>
        <v>0</v>
      </c>
      <c r="D205" s="14">
        <f t="shared" si="7"/>
        <v>0</v>
      </c>
      <c r="E205" s="14">
        <f t="shared" si="1"/>
        <v>-136548</v>
      </c>
      <c r="F205" s="36">
        <f t="shared" si="2"/>
        <v>1</v>
      </c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3.5" customHeight="1">
      <c r="A206" s="11">
        <f t="shared" si="3"/>
        <v>45210</v>
      </c>
      <c r="B206" s="12" t="str">
        <f t="shared" si="0"/>
        <v>Wed</v>
      </c>
      <c r="C206" s="14">
        <f>VLOOKUP($A206,'Clients Daily PNL'!$A$1:$R$1000,MATCH($C$1,'Clients Daily PNL'!$C$1:$R$1,0)+2,0)</f>
        <v>0</v>
      </c>
      <c r="D206" s="14">
        <f t="shared" si="7"/>
        <v>0</v>
      </c>
      <c r="E206" s="14">
        <f t="shared" si="1"/>
        <v>-136548</v>
      </c>
      <c r="F206" s="36">
        <f t="shared" si="2"/>
        <v>1</v>
      </c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3.5" customHeight="1">
      <c r="A207" s="11">
        <f t="shared" si="3"/>
        <v>45211</v>
      </c>
      <c r="B207" s="12" t="str">
        <f t="shared" si="0"/>
        <v>Thu</v>
      </c>
      <c r="C207" s="14">
        <f>VLOOKUP($A207,'Clients Daily PNL'!$A$1:$R$1000,MATCH($C$1,'Clients Daily PNL'!$C$1:$R$1,0)+2,0)</f>
        <v>0</v>
      </c>
      <c r="D207" s="14">
        <f t="shared" si="7"/>
        <v>0</v>
      </c>
      <c r="E207" s="14">
        <f t="shared" si="1"/>
        <v>-136548</v>
      </c>
      <c r="F207" s="36">
        <f t="shared" si="2"/>
        <v>1</v>
      </c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3.5" customHeight="1">
      <c r="A208" s="11">
        <f t="shared" si="3"/>
        <v>45212</v>
      </c>
      <c r="B208" s="12" t="str">
        <f t="shared" si="0"/>
        <v>Fri</v>
      </c>
      <c r="C208" s="14">
        <f>VLOOKUP($A208,'Clients Daily PNL'!$A$1:$R$1000,MATCH($C$1,'Clients Daily PNL'!$C$1:$R$1,0)+2,0)</f>
        <v>0</v>
      </c>
      <c r="D208" s="14">
        <f t="shared" si="7"/>
        <v>0</v>
      </c>
      <c r="E208" s="14">
        <f t="shared" si="1"/>
        <v>-136548</v>
      </c>
      <c r="F208" s="36">
        <f t="shared" si="2"/>
        <v>1</v>
      </c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3.5" customHeight="1">
      <c r="A209" s="11">
        <f t="shared" si="3"/>
        <v>45215</v>
      </c>
      <c r="B209" s="12" t="str">
        <f t="shared" si="0"/>
        <v>Mon</v>
      </c>
      <c r="C209" s="14">
        <f>VLOOKUP($A209,'Clients Daily PNL'!$A$1:$R$1000,MATCH($C$1,'Clients Daily PNL'!$C$1:$R$1,0)+2,0)</f>
        <v>0</v>
      </c>
      <c r="D209" s="14">
        <f t="shared" si="7"/>
        <v>0</v>
      </c>
      <c r="E209" s="14">
        <f t="shared" si="1"/>
        <v>-136548</v>
      </c>
      <c r="F209" s="36">
        <f t="shared" si="2"/>
        <v>1</v>
      </c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3.5" customHeight="1">
      <c r="A210" s="11">
        <f t="shared" si="3"/>
        <v>45216</v>
      </c>
      <c r="B210" s="12" t="str">
        <f t="shared" si="0"/>
        <v>Tue</v>
      </c>
      <c r="C210" s="14">
        <f>VLOOKUP($A210,'Clients Daily PNL'!$A$1:$R$1000,MATCH($C$1,'Clients Daily PNL'!$C$1:$R$1,0)+2,0)</f>
        <v>0</v>
      </c>
      <c r="D210" s="14">
        <f t="shared" si="7"/>
        <v>0</v>
      </c>
      <c r="E210" s="14">
        <f t="shared" si="1"/>
        <v>-136548</v>
      </c>
      <c r="F210" s="36">
        <f t="shared" si="2"/>
        <v>1</v>
      </c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3.5" customHeight="1">
      <c r="A211" s="11">
        <f t="shared" si="3"/>
        <v>45217</v>
      </c>
      <c r="B211" s="12" t="str">
        <f t="shared" si="0"/>
        <v>Wed</v>
      </c>
      <c r="C211" s="14">
        <f>VLOOKUP($A211,'Clients Daily PNL'!$A$1:$R$1000,MATCH($C$1,'Clients Daily PNL'!$C$1:$R$1,0)+2,0)</f>
        <v>0</v>
      </c>
      <c r="D211" s="14">
        <f t="shared" si="7"/>
        <v>0</v>
      </c>
      <c r="E211" s="14">
        <f t="shared" si="1"/>
        <v>-136548</v>
      </c>
      <c r="F211" s="36">
        <f t="shared" si="2"/>
        <v>1</v>
      </c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3.5" customHeight="1">
      <c r="A212" s="11">
        <f t="shared" si="3"/>
        <v>45218</v>
      </c>
      <c r="B212" s="12" t="str">
        <f t="shared" si="0"/>
        <v>Thu</v>
      </c>
      <c r="C212" s="14">
        <f>VLOOKUP($A212,'Clients Daily PNL'!$A$1:$R$1000,MATCH($C$1,'Clients Daily PNL'!$C$1:$R$1,0)+2,0)</f>
        <v>0</v>
      </c>
      <c r="D212" s="14">
        <f t="shared" si="7"/>
        <v>0</v>
      </c>
      <c r="E212" s="14">
        <f t="shared" si="1"/>
        <v>-136548</v>
      </c>
      <c r="F212" s="36">
        <f t="shared" si="2"/>
        <v>1</v>
      </c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3.5" customHeight="1">
      <c r="A213" s="11">
        <f t="shared" si="3"/>
        <v>45219</v>
      </c>
      <c r="B213" s="12" t="str">
        <f t="shared" si="0"/>
        <v>Fri</v>
      </c>
      <c r="C213" s="14">
        <f>VLOOKUP($A213,'Clients Daily PNL'!$A$1:$R$1000,MATCH($C$1,'Clients Daily PNL'!$C$1:$R$1,0)+2,0)</f>
        <v>0</v>
      </c>
      <c r="D213" s="14">
        <f t="shared" si="7"/>
        <v>0</v>
      </c>
      <c r="E213" s="14">
        <f t="shared" si="1"/>
        <v>-136548</v>
      </c>
      <c r="F213" s="36">
        <f t="shared" si="2"/>
        <v>1</v>
      </c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3.5" customHeight="1">
      <c r="A214" s="11">
        <f t="shared" si="3"/>
        <v>45222</v>
      </c>
      <c r="B214" s="12" t="str">
        <f t="shared" si="0"/>
        <v>Mon</v>
      </c>
      <c r="C214" s="14">
        <f>VLOOKUP($A214,'Clients Daily PNL'!$A$1:$R$1000,MATCH($C$1,'Clients Daily PNL'!$C$1:$R$1,0)+2,0)</f>
        <v>0</v>
      </c>
      <c r="D214" s="14">
        <f t="shared" si="7"/>
        <v>0</v>
      </c>
      <c r="E214" s="14">
        <f t="shared" si="1"/>
        <v>-136548</v>
      </c>
      <c r="F214" s="36">
        <f t="shared" si="2"/>
        <v>1</v>
      </c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3.5" customHeight="1">
      <c r="A215" s="11">
        <f t="shared" si="3"/>
        <v>45223</v>
      </c>
      <c r="B215" s="12" t="str">
        <f t="shared" si="0"/>
        <v>Tue</v>
      </c>
      <c r="C215" s="14">
        <f>VLOOKUP($A215,'Clients Daily PNL'!$A$1:$R$1000,MATCH($C$1,'Clients Daily PNL'!$C$1:$R$1,0)+2,0)</f>
        <v>0</v>
      </c>
      <c r="D215" s="14">
        <f t="shared" si="7"/>
        <v>0</v>
      </c>
      <c r="E215" s="14">
        <f t="shared" si="1"/>
        <v>-136548</v>
      </c>
      <c r="F215" s="36">
        <f t="shared" si="2"/>
        <v>1</v>
      </c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3.5" customHeight="1">
      <c r="A216" s="11">
        <f t="shared" si="3"/>
        <v>45224</v>
      </c>
      <c r="B216" s="12" t="str">
        <f t="shared" si="0"/>
        <v>Wed</v>
      </c>
      <c r="C216" s="14">
        <f>VLOOKUP($A216,'Clients Daily PNL'!$A$1:$R$1000,MATCH($C$1,'Clients Daily PNL'!$C$1:$R$1,0)+2,0)</f>
        <v>0</v>
      </c>
      <c r="D216" s="14">
        <f t="shared" si="7"/>
        <v>0</v>
      </c>
      <c r="E216" s="14">
        <f t="shared" si="1"/>
        <v>-136548</v>
      </c>
      <c r="F216" s="36">
        <f t="shared" si="2"/>
        <v>1</v>
      </c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3.5" customHeight="1">
      <c r="A217" s="11">
        <f t="shared" si="3"/>
        <v>45225</v>
      </c>
      <c r="B217" s="12" t="str">
        <f t="shared" si="0"/>
        <v>Thu</v>
      </c>
      <c r="C217" s="14">
        <f>VLOOKUP($A217,'Clients Daily PNL'!$A$1:$R$1000,MATCH($C$1,'Clients Daily PNL'!$C$1:$R$1,0)+2,0)</f>
        <v>0</v>
      </c>
      <c r="D217" s="14">
        <f t="shared" si="7"/>
        <v>0</v>
      </c>
      <c r="E217" s="14">
        <f t="shared" si="1"/>
        <v>-136548</v>
      </c>
      <c r="F217" s="36">
        <f t="shared" si="2"/>
        <v>1</v>
      </c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3.5" customHeight="1">
      <c r="A218" s="11">
        <f t="shared" si="3"/>
        <v>45226</v>
      </c>
      <c r="B218" s="12" t="str">
        <f t="shared" si="0"/>
        <v>Fri</v>
      </c>
      <c r="C218" s="14">
        <f>VLOOKUP($A218,'Clients Daily PNL'!$A$1:$R$1000,MATCH($C$1,'Clients Daily PNL'!$C$1:$R$1,0)+2,0)</f>
        <v>0</v>
      </c>
      <c r="D218" s="14">
        <f t="shared" si="7"/>
        <v>0</v>
      </c>
      <c r="E218" s="14">
        <f t="shared" si="1"/>
        <v>-136548</v>
      </c>
      <c r="F218" s="36">
        <f t="shared" si="2"/>
        <v>1</v>
      </c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3.5" customHeight="1">
      <c r="A219" s="11">
        <f t="shared" si="3"/>
        <v>45229</v>
      </c>
      <c r="B219" s="12" t="str">
        <f t="shared" si="0"/>
        <v>Mon</v>
      </c>
      <c r="C219" s="14">
        <f>VLOOKUP($A219,'Clients Daily PNL'!$A$1:$R$1000,MATCH($C$1,'Clients Daily PNL'!$C$1:$R$1,0)+2,0)</f>
        <v>0</v>
      </c>
      <c r="D219" s="14">
        <f t="shared" si="7"/>
        <v>0</v>
      </c>
      <c r="E219" s="14">
        <f t="shared" si="1"/>
        <v>-136548</v>
      </c>
      <c r="F219" s="36">
        <f t="shared" si="2"/>
        <v>1</v>
      </c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3.5" customHeight="1">
      <c r="A220" s="11">
        <f t="shared" si="3"/>
        <v>45230</v>
      </c>
      <c r="B220" s="12" t="str">
        <f t="shared" si="0"/>
        <v>Tue</v>
      </c>
      <c r="C220" s="14">
        <f>VLOOKUP($A220,'Clients Daily PNL'!$A$1:$R$1000,MATCH($C$1,'Clients Daily PNL'!$C$1:$R$1,0)+2,0)</f>
        <v>0</v>
      </c>
      <c r="D220" s="14">
        <f t="shared" si="7"/>
        <v>0</v>
      </c>
      <c r="E220" s="14">
        <f t="shared" si="1"/>
        <v>-136548</v>
      </c>
      <c r="F220" s="36">
        <f t="shared" si="2"/>
        <v>1</v>
      </c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3.5" customHeight="1">
      <c r="A221" s="11">
        <f t="shared" si="3"/>
        <v>45231</v>
      </c>
      <c r="B221" s="12" t="str">
        <f t="shared" si="0"/>
        <v>Wed</v>
      </c>
      <c r="C221" s="14">
        <f>VLOOKUP($A221,'Clients Daily PNL'!$A$1:$R$1000,MATCH($C$1,'Clients Daily PNL'!$C$1:$R$1,0)+2,0)</f>
        <v>0</v>
      </c>
      <c r="D221" s="14">
        <f t="shared" si="7"/>
        <v>0</v>
      </c>
      <c r="E221" s="14">
        <f t="shared" si="1"/>
        <v>-136548</v>
      </c>
      <c r="F221" s="36">
        <f t="shared" si="2"/>
        <v>1</v>
      </c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3.5" customHeight="1">
      <c r="A222" s="11">
        <f t="shared" si="3"/>
        <v>45232</v>
      </c>
      <c r="B222" s="12" t="str">
        <f t="shared" si="0"/>
        <v>Thu</v>
      </c>
      <c r="C222" s="14">
        <f>VLOOKUP($A222,'Clients Daily PNL'!$A$1:$R$1000,MATCH($C$1,'Clients Daily PNL'!$C$1:$R$1,0)+2,0)</f>
        <v>0</v>
      </c>
      <c r="D222" s="14">
        <f t="shared" si="7"/>
        <v>0</v>
      </c>
      <c r="E222" s="14">
        <f t="shared" si="1"/>
        <v>-136548</v>
      </c>
      <c r="F222" s="36">
        <f t="shared" si="2"/>
        <v>1</v>
      </c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3.5" customHeight="1">
      <c r="A223" s="11">
        <f t="shared" si="3"/>
        <v>45233</v>
      </c>
      <c r="B223" s="12" t="str">
        <f t="shared" si="0"/>
        <v>Fri</v>
      </c>
      <c r="C223" s="14">
        <f>VLOOKUP($A223,'Clients Daily PNL'!$A$1:$R$1000,MATCH($C$1,'Clients Daily PNL'!$C$1:$R$1,0)+2,0)</f>
        <v>0</v>
      </c>
      <c r="D223" s="14">
        <f t="shared" si="7"/>
        <v>0</v>
      </c>
      <c r="E223" s="14">
        <f t="shared" si="1"/>
        <v>-136548</v>
      </c>
      <c r="F223" s="36">
        <f t="shared" si="2"/>
        <v>1</v>
      </c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3.5" customHeight="1">
      <c r="A224" s="11">
        <f t="shared" si="3"/>
        <v>45236</v>
      </c>
      <c r="B224" s="12" t="str">
        <f t="shared" si="0"/>
        <v>Mon</v>
      </c>
      <c r="C224" s="14">
        <f>VLOOKUP($A224,'Clients Daily PNL'!$A$1:$R$1000,MATCH($C$1,'Clients Daily PNL'!$C$1:$R$1,0)+2,0)</f>
        <v>0</v>
      </c>
      <c r="D224" s="14">
        <f t="shared" si="7"/>
        <v>0</v>
      </c>
      <c r="E224" s="14">
        <f t="shared" si="1"/>
        <v>-136548</v>
      </c>
      <c r="F224" s="36">
        <f t="shared" si="2"/>
        <v>1</v>
      </c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3.5" customHeight="1">
      <c r="A225" s="11">
        <f t="shared" si="3"/>
        <v>45237</v>
      </c>
      <c r="B225" s="12" t="str">
        <f t="shared" si="0"/>
        <v>Tue</v>
      </c>
      <c r="C225" s="14">
        <f>VLOOKUP($A225,'Clients Daily PNL'!$A$1:$R$1000,MATCH($C$1,'Clients Daily PNL'!$C$1:$R$1,0)+2,0)</f>
        <v>0</v>
      </c>
      <c r="D225" s="14">
        <f t="shared" si="7"/>
        <v>0</v>
      </c>
      <c r="E225" s="14">
        <f t="shared" si="1"/>
        <v>-136548</v>
      </c>
      <c r="F225" s="36">
        <f t="shared" si="2"/>
        <v>1</v>
      </c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3.5" customHeight="1">
      <c r="A226" s="11">
        <f t="shared" si="3"/>
        <v>45238</v>
      </c>
      <c r="B226" s="12" t="str">
        <f t="shared" si="0"/>
        <v>Wed</v>
      </c>
      <c r="C226" s="14">
        <f>VLOOKUP($A226,'Clients Daily PNL'!$A$1:$R$1000,MATCH($C$1,'Clients Daily PNL'!$C$1:$R$1,0)+2,0)</f>
        <v>0</v>
      </c>
      <c r="D226" s="14">
        <f t="shared" si="7"/>
        <v>0</v>
      </c>
      <c r="E226" s="14">
        <f t="shared" si="1"/>
        <v>-136548</v>
      </c>
      <c r="F226" s="36">
        <f t="shared" si="2"/>
        <v>1</v>
      </c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3.5" customHeight="1">
      <c r="A227" s="11">
        <f t="shared" si="3"/>
        <v>45239</v>
      </c>
      <c r="B227" s="12" t="str">
        <f t="shared" si="0"/>
        <v>Thu</v>
      </c>
      <c r="C227" s="14">
        <f>VLOOKUP($A227,'Clients Daily PNL'!$A$1:$R$1000,MATCH($C$1,'Clients Daily PNL'!$C$1:$R$1,0)+2,0)</f>
        <v>0</v>
      </c>
      <c r="D227" s="14">
        <f t="shared" si="7"/>
        <v>0</v>
      </c>
      <c r="E227" s="14">
        <f t="shared" si="1"/>
        <v>-136548</v>
      </c>
      <c r="F227" s="36">
        <f t="shared" si="2"/>
        <v>1</v>
      </c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3.5" customHeight="1">
      <c r="A228" s="11">
        <f t="shared" si="3"/>
        <v>45240</v>
      </c>
      <c r="B228" s="12" t="str">
        <f t="shared" si="0"/>
        <v>Fri</v>
      </c>
      <c r="C228" s="14">
        <f>VLOOKUP($A228,'Clients Daily PNL'!$A$1:$R$1000,MATCH($C$1,'Clients Daily PNL'!$C$1:$R$1,0)+2,0)</f>
        <v>0</v>
      </c>
      <c r="D228" s="14">
        <f t="shared" si="7"/>
        <v>0</v>
      </c>
      <c r="E228" s="14">
        <f t="shared" si="1"/>
        <v>-136548</v>
      </c>
      <c r="F228" s="36">
        <f t="shared" si="2"/>
        <v>1</v>
      </c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3.5" customHeight="1">
      <c r="A229" s="11">
        <f t="shared" si="3"/>
        <v>45243</v>
      </c>
      <c r="B229" s="12" t="str">
        <f t="shared" si="0"/>
        <v>Mon</v>
      </c>
      <c r="C229" s="14">
        <f>VLOOKUP($A229,'Clients Daily PNL'!$A$1:$R$1000,MATCH($C$1,'Clients Daily PNL'!$C$1:$R$1,0)+2,0)</f>
        <v>0</v>
      </c>
      <c r="D229" s="14">
        <f t="shared" si="7"/>
        <v>0</v>
      </c>
      <c r="E229" s="14">
        <f t="shared" si="1"/>
        <v>-136548</v>
      </c>
      <c r="F229" s="36">
        <f t="shared" si="2"/>
        <v>1</v>
      </c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3.5" customHeight="1">
      <c r="A230" s="11">
        <f t="shared" si="3"/>
        <v>45244</v>
      </c>
      <c r="B230" s="12" t="str">
        <f t="shared" si="0"/>
        <v>Tue</v>
      </c>
      <c r="C230" s="14">
        <f>VLOOKUP($A230,'Clients Daily PNL'!$A$1:$R$1000,MATCH($C$1,'Clients Daily PNL'!$C$1:$R$1,0)+2,0)</f>
        <v>0</v>
      </c>
      <c r="D230" s="14">
        <f t="shared" si="7"/>
        <v>0</v>
      </c>
      <c r="E230" s="14">
        <f t="shared" si="1"/>
        <v>-136548</v>
      </c>
      <c r="F230" s="36">
        <f t="shared" si="2"/>
        <v>1</v>
      </c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3.5" customHeight="1">
      <c r="A231" s="11">
        <f t="shared" si="3"/>
        <v>45245</v>
      </c>
      <c r="B231" s="12" t="str">
        <f t="shared" si="0"/>
        <v>Wed</v>
      </c>
      <c r="C231" s="14">
        <f>VLOOKUP($A231,'Clients Daily PNL'!$A$1:$R$1000,MATCH($C$1,'Clients Daily PNL'!$C$1:$R$1,0)+2,0)</f>
        <v>0</v>
      </c>
      <c r="D231" s="14">
        <f t="shared" si="7"/>
        <v>0</v>
      </c>
      <c r="E231" s="14">
        <f t="shared" si="1"/>
        <v>-136548</v>
      </c>
      <c r="F231" s="36">
        <f t="shared" si="2"/>
        <v>1</v>
      </c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3.5" customHeight="1">
      <c r="A232" s="11">
        <f t="shared" si="3"/>
        <v>45246</v>
      </c>
      <c r="B232" s="12" t="str">
        <f t="shared" si="0"/>
        <v>Thu</v>
      </c>
      <c r="C232" s="14">
        <f>VLOOKUP($A232,'Clients Daily PNL'!$A$1:$R$1000,MATCH($C$1,'Clients Daily PNL'!$C$1:$R$1,0)+2,0)</f>
        <v>0</v>
      </c>
      <c r="D232" s="14">
        <f t="shared" si="7"/>
        <v>0</v>
      </c>
      <c r="E232" s="14">
        <f t="shared" si="1"/>
        <v>-136548</v>
      </c>
      <c r="F232" s="36">
        <f t="shared" si="2"/>
        <v>1</v>
      </c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3.5" customHeight="1">
      <c r="A233" s="11">
        <f t="shared" si="3"/>
        <v>45247</v>
      </c>
      <c r="B233" s="12" t="str">
        <f t="shared" si="0"/>
        <v>Fri</v>
      </c>
      <c r="C233" s="14">
        <f>VLOOKUP($A233,'Clients Daily PNL'!$A$1:$R$1000,MATCH($C$1,'Clients Daily PNL'!$C$1:$R$1,0)+2,0)</f>
        <v>0</v>
      </c>
      <c r="D233" s="14">
        <f t="shared" si="7"/>
        <v>0</v>
      </c>
      <c r="E233" s="14">
        <f t="shared" si="1"/>
        <v>-136548</v>
      </c>
      <c r="F233" s="36">
        <f t="shared" si="2"/>
        <v>1</v>
      </c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3.5" customHeight="1">
      <c r="A234" s="11">
        <f t="shared" si="3"/>
        <v>45250</v>
      </c>
      <c r="B234" s="12" t="str">
        <f t="shared" si="0"/>
        <v>Mon</v>
      </c>
      <c r="C234" s="14">
        <f>VLOOKUP($A234,'Clients Daily PNL'!$A$1:$R$1000,MATCH($C$1,'Clients Daily PNL'!$C$1:$R$1,0)+2,0)</f>
        <v>0</v>
      </c>
      <c r="D234" s="14">
        <f t="shared" si="7"/>
        <v>0</v>
      </c>
      <c r="E234" s="14">
        <f t="shared" si="1"/>
        <v>-136548</v>
      </c>
      <c r="F234" s="36">
        <f t="shared" si="2"/>
        <v>1</v>
      </c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3.5" customHeight="1">
      <c r="A235" s="11">
        <f t="shared" si="3"/>
        <v>45251</v>
      </c>
      <c r="B235" s="12" t="str">
        <f t="shared" si="0"/>
        <v>Tue</v>
      </c>
      <c r="C235" s="14">
        <f>VLOOKUP($A235,'Clients Daily PNL'!$A$1:$R$1000,MATCH($C$1,'Clients Daily PNL'!$C$1:$R$1,0)+2,0)</f>
        <v>0</v>
      </c>
      <c r="D235" s="14">
        <f t="shared" si="7"/>
        <v>0</v>
      </c>
      <c r="E235" s="14">
        <f t="shared" si="1"/>
        <v>-136548</v>
      </c>
      <c r="F235" s="36">
        <f t="shared" si="2"/>
        <v>1</v>
      </c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3.5" customHeight="1">
      <c r="A236" s="11">
        <f t="shared" si="3"/>
        <v>45252</v>
      </c>
      <c r="B236" s="12" t="str">
        <f t="shared" si="0"/>
        <v>Wed</v>
      </c>
      <c r="C236" s="14">
        <f>VLOOKUP($A236,'Clients Daily PNL'!$A$1:$R$1000,MATCH($C$1,'Clients Daily PNL'!$C$1:$R$1,0)+2,0)</f>
        <v>0</v>
      </c>
      <c r="D236" s="14">
        <f t="shared" si="7"/>
        <v>0</v>
      </c>
      <c r="E236" s="14">
        <f t="shared" si="1"/>
        <v>-136548</v>
      </c>
      <c r="F236" s="36">
        <f t="shared" si="2"/>
        <v>1</v>
      </c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3.5" customHeight="1">
      <c r="A237" s="11">
        <f t="shared" si="3"/>
        <v>45253</v>
      </c>
      <c r="B237" s="12" t="str">
        <f t="shared" si="0"/>
        <v>Thu</v>
      </c>
      <c r="C237" s="14">
        <f>VLOOKUP($A237,'Clients Daily PNL'!$A$1:$R$1000,MATCH($C$1,'Clients Daily PNL'!$C$1:$R$1,0)+2,0)</f>
        <v>0</v>
      </c>
      <c r="D237" s="14">
        <f t="shared" si="7"/>
        <v>0</v>
      </c>
      <c r="E237" s="14">
        <f t="shared" si="1"/>
        <v>-136548</v>
      </c>
      <c r="F237" s="36">
        <f t="shared" si="2"/>
        <v>1</v>
      </c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3.5" customHeight="1">
      <c r="A238" s="11">
        <f t="shared" si="3"/>
        <v>45254</v>
      </c>
      <c r="B238" s="12" t="str">
        <f t="shared" si="0"/>
        <v>Fri</v>
      </c>
      <c r="C238" s="14">
        <f>VLOOKUP($A238,'Clients Daily PNL'!$A$1:$R$1000,MATCH($C$1,'Clients Daily PNL'!$C$1:$R$1,0)+2,0)</f>
        <v>0</v>
      </c>
      <c r="D238" s="14">
        <f t="shared" si="7"/>
        <v>0</v>
      </c>
      <c r="E238" s="14">
        <f t="shared" si="1"/>
        <v>-136548</v>
      </c>
      <c r="F238" s="36">
        <f t="shared" si="2"/>
        <v>1</v>
      </c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3.5" customHeight="1">
      <c r="A239" s="11">
        <f t="shared" si="3"/>
        <v>45257</v>
      </c>
      <c r="B239" s="12" t="str">
        <f t="shared" si="0"/>
        <v>Mon</v>
      </c>
      <c r="C239" s="14">
        <f>VLOOKUP($A239,'Clients Daily PNL'!$A$1:$R$1000,MATCH($C$1,'Clients Daily PNL'!$C$1:$R$1,0)+2,0)</f>
        <v>0</v>
      </c>
      <c r="D239" s="14">
        <f t="shared" si="7"/>
        <v>0</v>
      </c>
      <c r="E239" s="14">
        <f t="shared" si="1"/>
        <v>-136548</v>
      </c>
      <c r="F239" s="36">
        <f t="shared" si="2"/>
        <v>1</v>
      </c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3.5" customHeight="1">
      <c r="A240" s="11">
        <f t="shared" si="3"/>
        <v>45258</v>
      </c>
      <c r="B240" s="12" t="str">
        <f t="shared" si="0"/>
        <v>Tue</v>
      </c>
      <c r="C240" s="14">
        <f>VLOOKUP($A240,'Clients Daily PNL'!$A$1:$R$1000,MATCH($C$1,'Clients Daily PNL'!$C$1:$R$1,0)+2,0)</f>
        <v>0</v>
      </c>
      <c r="D240" s="14">
        <f t="shared" si="7"/>
        <v>0</v>
      </c>
      <c r="E240" s="14">
        <f t="shared" si="1"/>
        <v>-136548</v>
      </c>
      <c r="F240" s="36">
        <f t="shared" si="2"/>
        <v>1</v>
      </c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3.5" customHeight="1">
      <c r="A241" s="11">
        <f t="shared" si="3"/>
        <v>45259</v>
      </c>
      <c r="B241" s="12" t="str">
        <f t="shared" si="0"/>
        <v>Wed</v>
      </c>
      <c r="C241" s="14">
        <f>VLOOKUP($A241,'Clients Daily PNL'!$A$1:$R$1000,MATCH($C$1,'Clients Daily PNL'!$C$1:$R$1,0)+2,0)</f>
        <v>0</v>
      </c>
      <c r="D241" s="14">
        <f t="shared" si="7"/>
        <v>0</v>
      </c>
      <c r="E241" s="14">
        <f t="shared" si="1"/>
        <v>-136548</v>
      </c>
      <c r="F241" s="36">
        <f t="shared" si="2"/>
        <v>1</v>
      </c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3.5" customHeight="1">
      <c r="A242" s="11">
        <f t="shared" si="3"/>
        <v>45260</v>
      </c>
      <c r="B242" s="12" t="str">
        <f t="shared" si="0"/>
        <v>Thu</v>
      </c>
      <c r="C242" s="14">
        <f>VLOOKUP($A242,'Clients Daily PNL'!$A$1:$R$1000,MATCH($C$1,'Clients Daily PNL'!$C$1:$R$1,0)+2,0)</f>
        <v>0</v>
      </c>
      <c r="D242" s="14">
        <f t="shared" si="7"/>
        <v>0</v>
      </c>
      <c r="E242" s="14">
        <f t="shared" si="1"/>
        <v>-136548</v>
      </c>
      <c r="F242" s="36">
        <f t="shared" si="2"/>
        <v>1</v>
      </c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3.5" customHeight="1">
      <c r="A243" s="11">
        <f t="shared" si="3"/>
        <v>45261</v>
      </c>
      <c r="B243" s="12" t="str">
        <f t="shared" si="0"/>
        <v>Fri</v>
      </c>
      <c r="C243" s="14">
        <f>VLOOKUP($A243,'Clients Daily PNL'!$A$1:$R$1000,MATCH($C$1,'Clients Daily PNL'!$C$1:$R$1,0)+2,0)</f>
        <v>0</v>
      </c>
      <c r="D243" s="14">
        <f t="shared" si="7"/>
        <v>0</v>
      </c>
      <c r="E243" s="14">
        <f t="shared" si="1"/>
        <v>-136548</v>
      </c>
      <c r="F243" s="36">
        <f t="shared" si="2"/>
        <v>1</v>
      </c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3.5" customHeight="1">
      <c r="A244" s="11">
        <f t="shared" si="3"/>
        <v>45264</v>
      </c>
      <c r="B244" s="12" t="str">
        <f t="shared" si="0"/>
        <v>Mon</v>
      </c>
      <c r="C244" s="14">
        <f>VLOOKUP($A244,'Clients Daily PNL'!$A$1:$R$1000,MATCH($C$1,'Clients Daily PNL'!$C$1:$R$1,0)+2,0)</f>
        <v>0</v>
      </c>
      <c r="D244" s="14">
        <f t="shared" si="7"/>
        <v>0</v>
      </c>
      <c r="E244" s="14">
        <f t="shared" si="1"/>
        <v>-136548</v>
      </c>
      <c r="F244" s="36">
        <f t="shared" si="2"/>
        <v>1</v>
      </c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3.5" customHeight="1">
      <c r="A245" s="11">
        <f t="shared" si="3"/>
        <v>45265</v>
      </c>
      <c r="B245" s="12" t="str">
        <f t="shared" si="0"/>
        <v>Tue</v>
      </c>
      <c r="C245" s="14">
        <f>VLOOKUP($A245,'Clients Daily PNL'!$A$1:$R$1000,MATCH($C$1,'Clients Daily PNL'!$C$1:$R$1,0)+2,0)</f>
        <v>0</v>
      </c>
      <c r="D245" s="14">
        <f t="shared" si="7"/>
        <v>0</v>
      </c>
      <c r="E245" s="14">
        <f t="shared" si="1"/>
        <v>-136548</v>
      </c>
      <c r="F245" s="36">
        <f t="shared" si="2"/>
        <v>1</v>
      </c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3.5" customHeight="1">
      <c r="A246" s="11">
        <f t="shared" si="3"/>
        <v>45266</v>
      </c>
      <c r="B246" s="12" t="str">
        <f t="shared" si="0"/>
        <v>Wed</v>
      </c>
      <c r="C246" s="14">
        <f>VLOOKUP($A246,'Clients Daily PNL'!$A$1:$R$1000,MATCH($C$1,'Clients Daily PNL'!$C$1:$R$1,0)+2,0)</f>
        <v>0</v>
      </c>
      <c r="D246" s="14">
        <f t="shared" si="7"/>
        <v>0</v>
      </c>
      <c r="E246" s="14">
        <f t="shared" si="1"/>
        <v>-136548</v>
      </c>
      <c r="F246" s="36">
        <f t="shared" si="2"/>
        <v>1</v>
      </c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3.5" customHeight="1">
      <c r="A247" s="11">
        <f t="shared" si="3"/>
        <v>45267</v>
      </c>
      <c r="B247" s="12" t="str">
        <f t="shared" si="0"/>
        <v>Thu</v>
      </c>
      <c r="C247" s="14">
        <f>VLOOKUP($A247,'Clients Daily PNL'!$A$1:$R$1000,MATCH($C$1,'Clients Daily PNL'!$C$1:$R$1,0)+2,0)</f>
        <v>0</v>
      </c>
      <c r="D247" s="14">
        <f t="shared" si="7"/>
        <v>0</v>
      </c>
      <c r="E247" s="14">
        <f t="shared" si="1"/>
        <v>-136548</v>
      </c>
      <c r="F247" s="36">
        <f t="shared" si="2"/>
        <v>1</v>
      </c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3.5" customHeight="1">
      <c r="A248" s="11">
        <f t="shared" si="3"/>
        <v>45268</v>
      </c>
      <c r="B248" s="12" t="str">
        <f t="shared" si="0"/>
        <v>Fri</v>
      </c>
      <c r="C248" s="14">
        <f>VLOOKUP($A248,'Clients Daily PNL'!$A$1:$R$1000,MATCH($C$1,'Clients Daily PNL'!$C$1:$R$1,0)+2,0)</f>
        <v>0</v>
      </c>
      <c r="D248" s="14">
        <f t="shared" si="7"/>
        <v>0</v>
      </c>
      <c r="E248" s="14">
        <f t="shared" si="1"/>
        <v>-136548</v>
      </c>
      <c r="F248" s="36">
        <f t="shared" si="2"/>
        <v>1</v>
      </c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3.5" customHeight="1">
      <c r="A249" s="11">
        <f t="shared" si="3"/>
        <v>45271</v>
      </c>
      <c r="B249" s="12" t="str">
        <f t="shared" si="0"/>
        <v>Mon</v>
      </c>
      <c r="C249" s="14">
        <f>VLOOKUP($A249,'Clients Daily PNL'!$A$1:$R$1000,MATCH($C$1,'Clients Daily PNL'!$C$1:$R$1,0)+2,0)</f>
        <v>0</v>
      </c>
      <c r="D249" s="14">
        <f t="shared" si="7"/>
        <v>0</v>
      </c>
      <c r="E249" s="14">
        <f t="shared" si="1"/>
        <v>-136548</v>
      </c>
      <c r="F249" s="36">
        <f t="shared" si="2"/>
        <v>1</v>
      </c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3.5" customHeight="1">
      <c r="A250" s="11">
        <f t="shared" si="3"/>
        <v>45272</v>
      </c>
      <c r="B250" s="12" t="str">
        <f t="shared" si="0"/>
        <v>Tue</v>
      </c>
      <c r="C250" s="14">
        <f>VLOOKUP($A250,'Clients Daily PNL'!$A$1:$R$1000,MATCH($C$1,'Clients Daily PNL'!$C$1:$R$1,0)+2,0)</f>
        <v>0</v>
      </c>
      <c r="D250" s="14">
        <f t="shared" si="7"/>
        <v>0</v>
      </c>
      <c r="E250" s="14">
        <f t="shared" si="1"/>
        <v>-136548</v>
      </c>
      <c r="F250" s="36">
        <f t="shared" si="2"/>
        <v>1</v>
      </c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3.5" customHeight="1">
      <c r="A251" s="11">
        <f t="shared" si="3"/>
        <v>45273</v>
      </c>
      <c r="B251" s="12" t="str">
        <f t="shared" si="0"/>
        <v>Wed</v>
      </c>
      <c r="C251" s="14">
        <f>VLOOKUP($A251,'Clients Daily PNL'!$A$1:$R$1000,MATCH($C$1,'Clients Daily PNL'!$C$1:$R$1,0)+2,0)</f>
        <v>0</v>
      </c>
      <c r="D251" s="14">
        <f t="shared" si="7"/>
        <v>0</v>
      </c>
      <c r="E251" s="14">
        <f t="shared" si="1"/>
        <v>-136548</v>
      </c>
      <c r="F251" s="36">
        <f t="shared" si="2"/>
        <v>1</v>
      </c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3.5" customHeight="1">
      <c r="A252" s="11">
        <f t="shared" si="3"/>
        <v>45274</v>
      </c>
      <c r="B252" s="12" t="str">
        <f t="shared" si="0"/>
        <v>Thu</v>
      </c>
      <c r="C252" s="14">
        <f>VLOOKUP($A252,'Clients Daily PNL'!$A$1:$R$1000,MATCH($C$1,'Clients Daily PNL'!$C$1:$R$1,0)+2,0)</f>
        <v>0</v>
      </c>
      <c r="D252" s="14">
        <f t="shared" si="7"/>
        <v>0</v>
      </c>
      <c r="E252" s="14">
        <f t="shared" si="1"/>
        <v>-136548</v>
      </c>
      <c r="F252" s="36">
        <f t="shared" si="2"/>
        <v>1</v>
      </c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3.5" customHeight="1">
      <c r="A253" s="11">
        <f t="shared" si="3"/>
        <v>45275</v>
      </c>
      <c r="B253" s="12" t="str">
        <f t="shared" si="0"/>
        <v>Fri</v>
      </c>
      <c r="C253" s="14">
        <f>VLOOKUP($A253,'Clients Daily PNL'!$A$1:$R$1000,MATCH($C$1,'Clients Daily PNL'!$C$1:$R$1,0)+2,0)</f>
        <v>0</v>
      </c>
      <c r="D253" s="14">
        <f t="shared" si="7"/>
        <v>0</v>
      </c>
      <c r="E253" s="14">
        <f t="shared" si="1"/>
        <v>-136548</v>
      </c>
      <c r="F253" s="36">
        <f t="shared" si="2"/>
        <v>1</v>
      </c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3.5" customHeight="1">
      <c r="A254" s="11">
        <f t="shared" si="3"/>
        <v>45278</v>
      </c>
      <c r="B254" s="12" t="str">
        <f t="shared" si="0"/>
        <v>Mon</v>
      </c>
      <c r="C254" s="14">
        <f>VLOOKUP($A254,'Clients Daily PNL'!$A$1:$R$1000,MATCH($C$1,'Clients Daily PNL'!$C$1:$R$1,0)+2,0)</f>
        <v>0</v>
      </c>
      <c r="D254" s="14">
        <f t="shared" si="7"/>
        <v>0</v>
      </c>
      <c r="E254" s="14">
        <f t="shared" si="1"/>
        <v>-136548</v>
      </c>
      <c r="F254" s="36">
        <f t="shared" si="2"/>
        <v>1</v>
      </c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3.5" customHeight="1">
      <c r="A255" s="11">
        <f t="shared" si="3"/>
        <v>45279</v>
      </c>
      <c r="B255" s="12" t="str">
        <f t="shared" si="0"/>
        <v>Tue</v>
      </c>
      <c r="C255" s="14">
        <f>VLOOKUP($A255,'Clients Daily PNL'!$A$1:$R$1000,MATCH($C$1,'Clients Daily PNL'!$C$1:$R$1,0)+2,0)</f>
        <v>0</v>
      </c>
      <c r="D255" s="14">
        <f t="shared" si="7"/>
        <v>0</v>
      </c>
      <c r="E255" s="14">
        <f t="shared" si="1"/>
        <v>-136548</v>
      </c>
      <c r="F255" s="36">
        <f t="shared" si="2"/>
        <v>1</v>
      </c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3.5" customHeight="1">
      <c r="A256" s="11">
        <f t="shared" si="3"/>
        <v>45280</v>
      </c>
      <c r="B256" s="12" t="str">
        <f t="shared" si="0"/>
        <v>Wed</v>
      </c>
      <c r="C256" s="14">
        <f>VLOOKUP($A256,'Clients Daily PNL'!$A$1:$R$1000,MATCH($C$1,'Clients Daily PNL'!$C$1:$R$1,0)+2,0)</f>
        <v>0</v>
      </c>
      <c r="D256" s="14">
        <f t="shared" si="7"/>
        <v>0</v>
      </c>
      <c r="E256" s="14">
        <f t="shared" si="1"/>
        <v>-136548</v>
      </c>
      <c r="F256" s="36">
        <f t="shared" si="2"/>
        <v>1</v>
      </c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3.5" customHeight="1">
      <c r="A257" s="11">
        <f t="shared" si="3"/>
        <v>45281</v>
      </c>
      <c r="B257" s="12" t="str">
        <f t="shared" si="0"/>
        <v>Thu</v>
      </c>
      <c r="C257" s="14">
        <f>VLOOKUP($A257,'Clients Daily PNL'!$A$1:$R$1000,MATCH($C$1,'Clients Daily PNL'!$C$1:$R$1,0)+2,0)</f>
        <v>0</v>
      </c>
      <c r="D257" s="14">
        <f t="shared" si="7"/>
        <v>0</v>
      </c>
      <c r="E257" s="14">
        <f t="shared" si="1"/>
        <v>-136548</v>
      </c>
      <c r="F257" s="36">
        <f t="shared" si="2"/>
        <v>1</v>
      </c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3.5" customHeight="1">
      <c r="A258" s="11">
        <f t="shared" si="3"/>
        <v>45282</v>
      </c>
      <c r="B258" s="12" t="str">
        <f t="shared" si="0"/>
        <v>Fri</v>
      </c>
      <c r="C258" s="14">
        <f>VLOOKUP($A258,'Clients Daily PNL'!$A$1:$R$1000,MATCH($C$1,'Clients Daily PNL'!$C$1:$R$1,0)+2,0)</f>
        <v>0</v>
      </c>
      <c r="D258" s="14">
        <f t="shared" si="7"/>
        <v>0</v>
      </c>
      <c r="E258" s="14">
        <f t="shared" si="1"/>
        <v>-136548</v>
      </c>
      <c r="F258" s="36">
        <f t="shared" si="2"/>
        <v>1</v>
      </c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3.5" customHeight="1">
      <c r="A259" s="11">
        <f t="shared" si="3"/>
        <v>45285</v>
      </c>
      <c r="B259" s="12" t="str">
        <f t="shared" ref="B259:B263" si="8">TEXT(A259,"ddd")</f>
        <v>Mon</v>
      </c>
      <c r="C259" s="14">
        <f>VLOOKUP($A259,'Clients Daily PNL'!$A$1:$R$1000,MATCH($C$1,'Clients Daily PNL'!$C$1:$R$1,0)+2,0)</f>
        <v>0</v>
      </c>
      <c r="D259" s="14">
        <f t="shared" si="7"/>
        <v>0</v>
      </c>
      <c r="E259" s="14">
        <f t="shared" ref="E259:E263" si="9">MIN((D259-MAX($D$4:D259)),0)</f>
        <v>-136548</v>
      </c>
      <c r="F259" s="36">
        <f t="shared" ref="F259:F263" si="10">IF(ISNUMBER(C259),1,0)</f>
        <v>1</v>
      </c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3.5" customHeight="1">
      <c r="A260" s="11">
        <f t="shared" ref="A260:A263" si="11">WORKDAY(A259,1)</f>
        <v>45286</v>
      </c>
      <c r="B260" s="12" t="str">
        <f t="shared" si="8"/>
        <v>Tue</v>
      </c>
      <c r="C260" s="14">
        <f>VLOOKUP($A260,'Clients Daily PNL'!$A$1:$R$1000,MATCH($C$1,'Clients Daily PNL'!$C$1:$R$1,0)+2,0)</f>
        <v>0</v>
      </c>
      <c r="D260" s="14">
        <f t="shared" si="7"/>
        <v>0</v>
      </c>
      <c r="E260" s="14">
        <f t="shared" si="9"/>
        <v>-136548</v>
      </c>
      <c r="F260" s="36">
        <f t="shared" si="10"/>
        <v>1</v>
      </c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3.5" customHeight="1">
      <c r="A261" s="11">
        <f t="shared" si="11"/>
        <v>45287</v>
      </c>
      <c r="B261" s="12" t="str">
        <f t="shared" si="8"/>
        <v>Wed</v>
      </c>
      <c r="C261" s="14">
        <f>VLOOKUP($A261,'Clients Daily PNL'!$A$1:$R$1000,MATCH($C$1,'Clients Daily PNL'!$C$1:$R$1,0)+2,0)</f>
        <v>0</v>
      </c>
      <c r="D261" s="14">
        <f t="shared" ref="D261:D263" si="12">SUM(C261)</f>
        <v>0</v>
      </c>
      <c r="E261" s="14">
        <f t="shared" si="9"/>
        <v>-136548</v>
      </c>
      <c r="F261" s="36">
        <f t="shared" si="10"/>
        <v>1</v>
      </c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3.5" customHeight="1">
      <c r="A262" s="11">
        <f t="shared" si="11"/>
        <v>45288</v>
      </c>
      <c r="B262" s="12" t="str">
        <f t="shared" si="8"/>
        <v>Thu</v>
      </c>
      <c r="C262" s="14">
        <f>VLOOKUP($A262,'Clients Daily PNL'!$A$1:$R$1000,MATCH($C$1,'Clients Daily PNL'!$C$1:$R$1,0)+2,0)</f>
        <v>0</v>
      </c>
      <c r="D262" s="14">
        <f t="shared" si="12"/>
        <v>0</v>
      </c>
      <c r="E262" s="14">
        <f t="shared" si="9"/>
        <v>-136548</v>
      </c>
      <c r="F262" s="36">
        <f t="shared" si="10"/>
        <v>1</v>
      </c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3.5" customHeight="1">
      <c r="A263" s="11">
        <f t="shared" si="11"/>
        <v>45289</v>
      </c>
      <c r="B263" s="12" t="str">
        <f t="shared" si="8"/>
        <v>Fri</v>
      </c>
      <c r="C263" s="14">
        <f>VLOOKUP($A263,'Clients Daily PNL'!$A$1:$R$1000,MATCH($C$1,'Clients Daily PNL'!$C$1:$R$1,0)+2,0)</f>
        <v>0</v>
      </c>
      <c r="D263" s="14">
        <f t="shared" si="12"/>
        <v>0</v>
      </c>
      <c r="E263" s="14">
        <f t="shared" si="9"/>
        <v>-136548</v>
      </c>
      <c r="F263" s="36">
        <f t="shared" si="10"/>
        <v>1</v>
      </c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3.5" customHeight="1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3.5" customHeight="1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3.5" customHeight="1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3.5" customHeight="1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3.5" customHeight="1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3.5" customHeight="1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3.5" customHeight="1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3.5" customHeight="1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3.5" customHeight="1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3.5" customHeight="1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3.5" customHeight="1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3.5" customHeight="1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3.5" customHeight="1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3.5" customHeight="1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3.5" customHeight="1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3.5" customHeight="1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3.5" customHeight="1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3.5" customHeight="1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3.5" customHeight="1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3.5" customHeight="1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3.5" customHeight="1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3.5" customHeight="1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3.5" customHeight="1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3.5" customHeight="1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3.5" customHeight="1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3.5" customHeight="1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3.5" customHeight="1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3.5" customHeight="1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3.5" customHeight="1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3.5" customHeight="1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3.5" customHeight="1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3.5" customHeight="1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3.5" customHeight="1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3.5" customHeight="1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3.5" customHeight="1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3.5" customHeight="1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3.5" customHeight="1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3.5" customHeight="1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3.5" customHeight="1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3.5" customHeight="1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3.5" customHeight="1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3.5" customHeight="1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3.5" customHeight="1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3.5" customHeight="1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3.5" customHeight="1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3.5" customHeight="1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3.5" customHeight="1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3.5" customHeight="1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3.5" customHeight="1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3.5" customHeight="1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3.5" customHeight="1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3.5" customHeight="1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3.5" customHeight="1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3.5" customHeight="1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3.5" customHeight="1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3.5" customHeight="1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3.5" customHeight="1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3.5" customHeight="1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3.5" customHeight="1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3.5" customHeight="1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3.5" customHeight="1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3.5" customHeight="1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3.5" customHeight="1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3.5" customHeight="1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3.5" customHeight="1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3.5" customHeight="1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3.5" customHeight="1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3.5" customHeight="1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3.5" customHeight="1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3.5" customHeight="1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3.5" customHeight="1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3.5" customHeight="1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3.5" customHeight="1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3.5" customHeight="1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3.5" customHeight="1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3.5" customHeight="1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3.5" customHeight="1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3.5" customHeight="1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3.5" customHeight="1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3.5" customHeight="1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3.5" customHeight="1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3.5" customHeight="1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3.5" customHeight="1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3.5" customHeight="1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3.5" customHeight="1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3.5" customHeight="1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3.5" customHeight="1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3.5" customHeight="1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3.5" customHeight="1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3.5" customHeight="1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3.5" customHeight="1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3.5" customHeight="1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3.5" customHeight="1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3.5" customHeight="1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3.5" customHeight="1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3.5" customHeight="1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3.5" customHeight="1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3.5" customHeight="1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3.5" customHeight="1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3.5" customHeight="1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3.5" customHeight="1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3.5" customHeight="1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3.5" customHeight="1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3.5" customHeight="1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3.5" customHeight="1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3.5" customHeight="1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3.5" customHeight="1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3.5" customHeight="1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3.5" customHeight="1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3.5" customHeight="1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3.5" customHeight="1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3.5" customHeight="1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3.5" customHeight="1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3.5" customHeight="1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3.5" customHeight="1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3.5" customHeight="1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3.5" customHeight="1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3.5" customHeight="1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3.5" customHeight="1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3.5" customHeight="1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3.5" customHeight="1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3.5" customHeight="1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3.5" customHeight="1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3.5" customHeight="1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3.5" customHeight="1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3.5" customHeight="1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3.5" customHeight="1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3.5" customHeight="1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3.5" customHeight="1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3.5" customHeight="1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3.5" customHeight="1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3.5" customHeight="1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3.5" customHeight="1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3.5" customHeight="1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3.5" customHeight="1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3.5" customHeight="1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3.5" customHeight="1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3.5" customHeight="1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3.5" customHeight="1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3.5" customHeight="1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3.5" customHeight="1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3.5" customHeight="1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3.5" customHeight="1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3.5" customHeight="1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3.5" customHeight="1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3.5" customHeight="1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3.5" customHeight="1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3.5" customHeight="1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3.5" customHeight="1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3.5" customHeight="1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3.5" customHeight="1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3.5" customHeight="1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3.5" customHeight="1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3.5" customHeight="1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3.5" customHeight="1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3.5" customHeight="1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3.5" customHeight="1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3.5" customHeight="1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3.5" customHeight="1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3.5" customHeight="1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3.5" customHeight="1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3.5" customHeight="1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3.5" customHeight="1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3.5" customHeight="1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3.5" customHeight="1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3.5" customHeight="1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3.5" customHeight="1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3.5" customHeight="1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3.5" customHeight="1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3.5" customHeight="1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3.5" customHeight="1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3.5" customHeight="1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3.5" customHeight="1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3.5" customHeight="1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3.5" customHeight="1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3.5" customHeight="1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3.5" customHeight="1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3.5" customHeight="1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3.5" customHeight="1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3.5" customHeight="1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3.5" customHeight="1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3.5" customHeight="1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3.5" customHeight="1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3.5" customHeight="1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3.5" customHeight="1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3.5" customHeight="1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3.5" customHeight="1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3.5" customHeight="1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3.5" customHeight="1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3.5" customHeight="1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3.5" customHeight="1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3.5" customHeight="1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3.5" customHeight="1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3.5" customHeight="1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3.5" customHeight="1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3.5" customHeight="1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3.5" customHeight="1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3.5" customHeight="1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3.5" customHeight="1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3.5" customHeight="1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3.5" customHeight="1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3.5" customHeight="1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3.5" customHeight="1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3.5" customHeight="1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3.5" customHeight="1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3.5" customHeight="1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3.5" customHeight="1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3.5" customHeight="1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3.5" customHeight="1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3.5" customHeight="1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3.5" customHeight="1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3.5" customHeight="1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3.5" customHeight="1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3.5" customHeight="1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3.5" customHeight="1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3.5" customHeight="1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3.5" customHeight="1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3.5" customHeight="1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3.5" customHeight="1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3.5" customHeight="1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3.5" customHeight="1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3.5" customHeight="1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3.5" customHeight="1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3.5" customHeight="1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3.5" customHeight="1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3.5" customHeight="1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3.5" customHeight="1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3.5" customHeight="1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3.5" customHeight="1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3.5" customHeight="1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3.5" customHeight="1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3.5" customHeight="1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3.5" customHeight="1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3.5" customHeight="1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3.5" customHeight="1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3.5" customHeight="1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3.5" customHeight="1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3.5" customHeight="1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3.5" customHeight="1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3.5" customHeight="1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3.5" customHeight="1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3.5" customHeight="1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3.5" customHeight="1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3.5" customHeight="1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3.5" customHeight="1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3.5" customHeight="1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3.5" customHeight="1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3.5" customHeight="1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3.5" customHeight="1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3.5" customHeight="1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3.5" customHeight="1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3.5" customHeight="1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3.5" customHeight="1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3.5" customHeight="1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3.5" customHeight="1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3.5" customHeight="1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3.5" customHeight="1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3.5" customHeight="1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3.5" customHeight="1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3.5" customHeight="1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3.5" customHeight="1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3.5" customHeight="1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3.5" customHeight="1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3.5" customHeight="1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3.5" customHeight="1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3.5" customHeight="1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3.5" customHeight="1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3.5" customHeight="1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3.5" customHeight="1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3.5" customHeight="1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3.5" customHeight="1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3.5" customHeight="1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3.5" customHeight="1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3.5" customHeight="1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3.5" customHeight="1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3.5" customHeight="1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3.5" customHeight="1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3.5" customHeight="1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3.5" customHeight="1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3.5" customHeight="1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3.5" customHeight="1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3.5" customHeight="1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3.5" customHeight="1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3.5" customHeight="1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3.5" customHeight="1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3.5" customHeight="1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3.5" customHeight="1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3.5" customHeight="1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3.5" customHeight="1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3.5" customHeight="1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3.5" customHeight="1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3.5" customHeight="1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3.5" customHeight="1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3.5" customHeight="1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3.5" customHeight="1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3.5" customHeight="1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3.5" customHeight="1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3.5" customHeight="1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3.5" customHeight="1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3.5" customHeight="1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3.5" customHeight="1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3.5" customHeight="1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3.5" customHeight="1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3.5" customHeight="1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3.5" customHeight="1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3.5" customHeight="1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3.5" customHeight="1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3.5" customHeight="1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3.5" customHeight="1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3.5" customHeight="1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3.5" customHeight="1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3.5" customHeight="1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3.5" customHeight="1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3.5" customHeight="1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3.5" customHeight="1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3.5" customHeight="1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3.5" customHeight="1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3.5" customHeight="1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3.5" customHeight="1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3.5" customHeight="1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3.5" customHeight="1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3.5" customHeight="1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3.5" customHeight="1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3.5" customHeight="1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3.5" customHeight="1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3.5" customHeight="1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3.5" customHeight="1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3.5" customHeight="1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3.5" customHeight="1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3.5" customHeight="1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3.5" customHeight="1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3.5" customHeight="1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3.5" customHeight="1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3.5" customHeight="1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3.5" customHeight="1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3.5" customHeight="1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3.5" customHeight="1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3.5" customHeight="1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3.5" customHeight="1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3.5" customHeight="1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3.5" customHeight="1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3.5" customHeight="1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3.5" customHeight="1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3.5" customHeight="1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3.5" customHeight="1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3.5" customHeight="1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3.5" customHeight="1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3.5" customHeight="1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3.5" customHeight="1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3.5" customHeight="1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3.5" customHeight="1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3.5" customHeight="1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3.5" customHeight="1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3.5" customHeight="1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3.5" customHeight="1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3.5" customHeight="1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3.5" customHeight="1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3.5" customHeight="1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3.5" customHeight="1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3.5" customHeight="1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3.5" customHeight="1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3.5" customHeight="1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3.5" customHeight="1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3.5" customHeight="1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3.5" customHeight="1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3.5" customHeight="1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3.5" customHeight="1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3.5" customHeight="1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3.5" customHeight="1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3.5" customHeight="1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3.5" customHeight="1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3.5" customHeight="1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3.5" customHeight="1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3.5" customHeight="1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3.5" customHeight="1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3.5" customHeight="1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3.5" customHeight="1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3.5" customHeight="1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3.5" customHeight="1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3.5" customHeight="1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3.5" customHeight="1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3.5" customHeight="1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3.5" customHeight="1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3.5" customHeight="1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3.5" customHeight="1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3.5" customHeight="1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3.5" customHeight="1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3.5" customHeight="1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3.5" customHeight="1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3.5" customHeight="1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3.5" customHeight="1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3.5" customHeight="1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3.5" customHeight="1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3.5" customHeight="1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3.5" customHeight="1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3.5" customHeight="1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3.5" customHeight="1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3.5" customHeight="1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3.5" customHeight="1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3.5" customHeight="1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3.5" customHeight="1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3.5" customHeight="1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3.5" customHeight="1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3.5" customHeight="1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3.5" customHeight="1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3.5" customHeight="1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3.5" customHeight="1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3.5" customHeight="1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3.5" customHeight="1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3.5" customHeight="1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3.5" customHeight="1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3.5" customHeight="1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3.5" customHeight="1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3.5" customHeight="1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3.5" customHeight="1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3.5" customHeight="1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3.5" customHeight="1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3.5" customHeight="1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3.5" customHeight="1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3.5" customHeight="1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3.5" customHeight="1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3.5" customHeight="1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3.5" customHeight="1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3.5" customHeight="1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3.5" customHeight="1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3.5" customHeight="1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3.5" customHeight="1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3.5" customHeight="1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3.5" customHeight="1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3.5" customHeight="1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3.5" customHeight="1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3.5" customHeight="1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3.5" customHeight="1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3.5" customHeight="1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3.5" customHeight="1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3.5" customHeight="1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3.5" customHeight="1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3.5" customHeight="1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3.5" customHeight="1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3.5" customHeight="1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3.5" customHeight="1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3.5" customHeight="1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3.5" customHeight="1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3.5" customHeight="1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3.5" customHeight="1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3.5" customHeight="1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3.5" customHeight="1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3.5" customHeight="1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3.5" customHeight="1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3.5" customHeight="1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3.5" customHeight="1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3.5" customHeight="1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3.5" customHeight="1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3.5" customHeight="1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3.5" customHeight="1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3.5" customHeight="1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3.5" customHeight="1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3.5" customHeight="1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3.5" customHeight="1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3.5" customHeight="1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3.5" customHeight="1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3.5" customHeight="1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3.5" customHeight="1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3.5" customHeight="1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3.5" customHeight="1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3.5" customHeight="1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3.5" customHeight="1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3.5" customHeight="1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3.5" customHeight="1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3.5" customHeight="1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3.5" customHeight="1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3.5" customHeight="1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3.5" customHeight="1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3.5" customHeight="1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3.5" customHeight="1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3.5" customHeight="1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3.5" customHeight="1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3.5" customHeight="1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3.5" customHeight="1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3.5" customHeight="1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3.5" customHeight="1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3.5" customHeight="1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3.5" customHeight="1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3.5" customHeight="1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3.5" customHeight="1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3.5" customHeight="1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3.5" customHeight="1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3.5" customHeight="1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3.5" customHeight="1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3.5" customHeight="1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3.5" customHeight="1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3.5" customHeight="1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3.5" customHeight="1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3.5" customHeight="1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3.5" customHeight="1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3.5" customHeight="1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3.5" customHeight="1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3.5" customHeight="1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3.5" customHeight="1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3.5" customHeight="1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3.5" customHeight="1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3.5" customHeight="1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3.5" customHeight="1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3.5" customHeight="1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3.5" customHeight="1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3.5" customHeight="1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3.5" customHeight="1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3.5" customHeight="1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3.5" customHeight="1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3.5" customHeight="1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3.5" customHeight="1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3.5" customHeight="1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3.5" customHeight="1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3.5" customHeight="1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3.5" customHeight="1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3.5" customHeight="1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3.5" customHeight="1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3.5" customHeight="1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3.5" customHeight="1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3.5" customHeight="1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3.5" customHeight="1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3.5" customHeight="1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3.5" customHeight="1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3.5" customHeight="1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3.5" customHeight="1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3.5" customHeight="1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3.5" customHeight="1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3.5" customHeight="1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3.5" customHeight="1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3.5" customHeight="1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3.5" customHeight="1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3.5" customHeight="1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3.5" customHeight="1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3.5" customHeight="1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3.5" customHeight="1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3.5" customHeight="1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3.5" customHeight="1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3.5" customHeight="1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3.5" customHeight="1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3.5" customHeight="1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3.5" customHeight="1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3.5" customHeight="1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3.5" customHeight="1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3.5" customHeight="1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3.5" customHeight="1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3.5" customHeight="1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3.5" customHeight="1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3.5" customHeight="1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3.5" customHeight="1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3.5" customHeight="1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3.5" customHeight="1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3.5" customHeight="1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3.5" customHeight="1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3.5" customHeight="1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3.5" customHeight="1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3.5" customHeight="1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3.5" customHeight="1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3.5" customHeight="1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3.5" customHeight="1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3.5" customHeight="1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3.5" customHeight="1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3.5" customHeight="1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3.5" customHeight="1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3.5" customHeight="1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3.5" customHeight="1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3.5" customHeight="1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3.5" customHeight="1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3.5" customHeight="1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3.5" customHeight="1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3.5" customHeight="1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3.5" customHeight="1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3.5" customHeight="1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3.5" customHeight="1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3.5" customHeight="1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3.5" customHeight="1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3.5" customHeight="1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3.5" customHeight="1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3.5" customHeight="1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3.5" customHeight="1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3.5" customHeight="1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3.5" customHeight="1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3.5" customHeight="1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3.5" customHeight="1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3.5" customHeight="1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3.5" customHeight="1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3.5" customHeight="1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3.5" customHeight="1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3.5" customHeight="1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3.5" customHeight="1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3.5" customHeight="1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3.5" customHeight="1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3.5" customHeight="1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3.5" customHeight="1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3.5" customHeight="1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3.5" customHeight="1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3.5" customHeight="1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3.5" customHeight="1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3.5" customHeight="1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3.5" customHeight="1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3.5" customHeight="1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3.5" customHeight="1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3.5" customHeight="1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3.5" customHeight="1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3.5" customHeight="1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3.5" customHeight="1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3.5" customHeight="1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3.5" customHeight="1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3.5" customHeight="1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3.5" customHeight="1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3.5" customHeight="1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3.5" customHeight="1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3.5" customHeight="1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3.5" customHeight="1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3.5" customHeight="1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3.5" customHeight="1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3.5" customHeight="1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3.5" customHeight="1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3.5" customHeight="1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3.5" customHeight="1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3.5" customHeight="1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3.5" customHeight="1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3.5" customHeight="1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3.5" customHeight="1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3.5" customHeight="1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3.5" customHeight="1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3.5" customHeight="1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3.5" customHeight="1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3.5" customHeight="1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3.5" customHeight="1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3.5" customHeight="1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3.5" customHeight="1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3.5" customHeight="1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3.5" customHeight="1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3.5" customHeight="1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3.5" customHeight="1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3.5" customHeight="1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3.5" customHeight="1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3.5" customHeight="1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3.5" customHeight="1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3.5" customHeight="1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3.5" customHeight="1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3.5" customHeight="1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3.5" customHeight="1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3.5" customHeight="1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3.5" customHeight="1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3.5" customHeight="1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3.5" customHeight="1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3.5" customHeight="1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3.5" customHeight="1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3.5" customHeight="1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3.5" customHeight="1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3.5" customHeight="1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3.5" customHeight="1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3.5" customHeight="1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3.5" customHeight="1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3.5" customHeight="1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3.5" customHeight="1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3.5" customHeight="1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3.5" customHeight="1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3.5" customHeight="1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3.5" customHeight="1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3.5" customHeight="1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3.5" customHeight="1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3.5" customHeight="1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3.5" customHeight="1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3.5" customHeight="1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3.5" customHeight="1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3.5" customHeight="1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3.5" customHeight="1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3.5" customHeight="1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3.5" customHeight="1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3.5" customHeight="1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3.5" customHeight="1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3.5" customHeight="1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3.5" customHeight="1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3.5" customHeight="1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3.5" customHeight="1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3.5" customHeight="1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3.5" customHeight="1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3.5" customHeight="1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3.5" customHeight="1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3.5" customHeight="1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3.5" customHeight="1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3.5" customHeight="1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3.5" customHeight="1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3.5" customHeight="1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3.5" customHeight="1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3.5" customHeight="1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3.5" customHeight="1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3.5" customHeight="1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3.5" customHeight="1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3.5" customHeight="1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3.5" customHeight="1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3.5" customHeight="1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3.5" customHeight="1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3.5" customHeight="1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3.5" customHeight="1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3.5" customHeight="1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3.5" customHeight="1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3.5" customHeight="1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3.5" customHeight="1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3.5" customHeight="1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3.5" customHeight="1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3.5" customHeight="1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3.5" customHeight="1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3.5" customHeight="1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3.5" customHeight="1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3.5" customHeight="1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3.5" customHeight="1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3.5" customHeight="1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3.5" customHeight="1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3.5" customHeight="1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3.5" customHeight="1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3.5" customHeight="1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3.5" customHeight="1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3.5" customHeight="1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3.5" customHeight="1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3.5" customHeight="1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3.5" customHeight="1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3.5" customHeight="1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3.5" customHeight="1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3.5" customHeight="1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3.5" customHeight="1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3.5" customHeight="1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3.5" customHeight="1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3.5" customHeight="1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3.5" customHeight="1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3.5" customHeight="1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3.5" customHeight="1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3.5" customHeight="1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13.5" customHeight="1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13.5" customHeight="1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13.5" customHeight="1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13.5" customHeight="1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13.5" customHeight="1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13.5" customHeight="1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13.5" customHeight="1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</sheetData>
  <mergeCells count="5">
    <mergeCell ref="A1:B1"/>
    <mergeCell ref="H1:Q1"/>
    <mergeCell ref="Q2:Q28"/>
    <mergeCell ref="H20:H27"/>
    <mergeCell ref="H28:P28"/>
  </mergeCells>
  <conditionalFormatting sqref="C2 C4:C1000">
    <cfRule type="cellIs" dxfId="1" priority="1" operator="lessThan">
      <formula>0</formula>
    </cfRule>
  </conditionalFormatting>
  <conditionalFormatting sqref="C2 C4:C1000">
    <cfRule type="cellIs" dxfId="0" priority="2" operator="greaterThan">
      <formula>0</formula>
    </cfRule>
  </conditionalFormatting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'Clients Db'!$B$2:$B$12</xm:f>
          </x14:formula1>
          <xm:sqref>C1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abSelected="1" workbookViewId="0">
      <selection activeCell="M30" sqref="M30"/>
    </sheetView>
  </sheetViews>
  <sheetFormatPr defaultColWidth="14.44140625" defaultRowHeight="15" customHeight="1"/>
  <cols>
    <col min="1" max="1" width="2.6640625" customWidth="1"/>
    <col min="2" max="2" width="19.6640625" customWidth="1"/>
    <col min="3" max="3" width="12.33203125" customWidth="1"/>
    <col min="4" max="4" width="4.6640625" customWidth="1"/>
    <col min="5" max="5" width="21.6640625" customWidth="1"/>
    <col min="6" max="6" width="11.6640625" customWidth="1"/>
    <col min="7" max="7" width="4.6640625" customWidth="1"/>
    <col min="8" max="8" width="22.109375" customWidth="1"/>
    <col min="9" max="9" width="14.6640625" customWidth="1"/>
    <col min="10" max="10" width="3.44140625" customWidth="1"/>
    <col min="11" max="22" width="8.88671875" customWidth="1"/>
    <col min="23" max="26" width="8.6640625" customWidth="1"/>
  </cols>
  <sheetData>
    <row r="1" spans="1:26" ht="13.5" customHeight="1">
      <c r="A1" s="61" t="s">
        <v>49</v>
      </c>
      <c r="B1" s="62"/>
      <c r="C1" s="62"/>
      <c r="D1" s="62"/>
      <c r="E1" s="62"/>
      <c r="F1" s="62"/>
      <c r="G1" s="62"/>
      <c r="H1" s="62"/>
      <c r="I1" s="62"/>
      <c r="J1" s="62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3.5" customHeight="1">
      <c r="A2" s="57"/>
      <c r="B2" s="27" t="s">
        <v>21</v>
      </c>
      <c r="C2" s="28">
        <f>VLOOKUP(B2,'Clients Db'!B:C,2,0)</f>
        <v>0</v>
      </c>
      <c r="D2" s="29"/>
      <c r="E2" s="27" t="s">
        <v>23</v>
      </c>
      <c r="F2" s="30">
        <f ca="1">SUM(OFFSET('Clients Daily PNL'!C2, SUM('Clients Daily PNL'!F3:F262),0,1,1))</f>
        <v>0</v>
      </c>
      <c r="G2" s="29"/>
      <c r="H2" s="31" t="s">
        <v>24</v>
      </c>
      <c r="I2" s="32">
        <f t="array" ref="I2">MAX(FREQUENCY(IF('Clients Daily PNL'!C3:C262&gt;0,ROW('Clients Daily PNL'!C3:C262)),IF('Clients Daily PNL'!C3:C262&lt;=0,ROW('Clients Daily PNL'!C3:C262))))</f>
        <v>6</v>
      </c>
      <c r="J2" s="63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3.5" customHeight="1">
      <c r="A3" s="57"/>
      <c r="B3" s="27" t="s">
        <v>25</v>
      </c>
      <c r="C3" s="28">
        <f>C2+C4</f>
        <v>896021</v>
      </c>
      <c r="D3" s="29"/>
      <c r="E3" s="27" t="s">
        <v>26</v>
      </c>
      <c r="F3" s="30">
        <f ca="1">SUM(OFFSET('Clients Daily PNL'!C2, SUM('Clients Daily PNL'!F3:F262)-4,0,5,1))</f>
        <v>0</v>
      </c>
      <c r="G3" s="29"/>
      <c r="H3" s="35" t="s">
        <v>27</v>
      </c>
      <c r="I3" s="38">
        <f t="array" ref="I3">MAX(FREQUENCY(IF('Clients Daily PNL'!C3:C262&lt;0,ROW('Clients Daily PNL'!C3:C262)),IF('Clients Daily PNL'!C3:C262&gt;=0,ROW('Clients Daily PNL'!C3:C262))))</f>
        <v>4</v>
      </c>
      <c r="J3" s="62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3.5" customHeight="1">
      <c r="A4" s="57"/>
      <c r="B4" s="27" t="s">
        <v>28</v>
      </c>
      <c r="C4" s="37">
        <f>SUM('Clients Daily PNL'!C:C)</f>
        <v>896021</v>
      </c>
      <c r="D4" s="29"/>
      <c r="E4" s="27" t="s">
        <v>29</v>
      </c>
      <c r="F4" s="37">
        <f ca="1">SUM(OFFSET('Clients Daily PNL'!C2, SUM('Clients Daily PNL'!F3:F262)-29,0,30,1))</f>
        <v>0</v>
      </c>
      <c r="G4" s="29"/>
      <c r="H4" s="35" t="s">
        <v>30</v>
      </c>
      <c r="I4" s="38" t="e">
        <f ca="1">_xludf.AGGREGATE(5,6,'Clients Daily PNL'!E:E)</f>
        <v>#NAME?</v>
      </c>
      <c r="J4" s="62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3.5" customHeight="1">
      <c r="A5" s="57"/>
      <c r="B5" s="5"/>
      <c r="C5" s="5"/>
      <c r="D5" s="29"/>
      <c r="E5" s="5"/>
      <c r="F5" s="5"/>
      <c r="G5" s="29"/>
      <c r="H5" s="39" t="s">
        <v>31</v>
      </c>
      <c r="I5" s="40">
        <f>SUM(C10/(-F10))</f>
        <v>1.6154197402615573</v>
      </c>
      <c r="J5" s="62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3.5" customHeight="1">
      <c r="A6" s="57"/>
      <c r="B6" s="27"/>
      <c r="C6" s="41"/>
      <c r="D6" s="42"/>
      <c r="E6" s="43"/>
      <c r="F6" s="44"/>
      <c r="G6" s="41"/>
      <c r="H6" s="39" t="s">
        <v>32</v>
      </c>
      <c r="I6" s="40">
        <f>SUM(I5*C9)-F9</f>
        <v>0.7223495850502939</v>
      </c>
      <c r="J6" s="62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3.5" customHeight="1">
      <c r="A7" s="57"/>
      <c r="B7" s="27"/>
      <c r="C7" s="27"/>
      <c r="D7" s="27"/>
      <c r="E7" s="27"/>
      <c r="F7" s="27"/>
      <c r="G7" s="27"/>
      <c r="H7" s="27"/>
      <c r="I7" s="27"/>
      <c r="J7" s="62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3.5" customHeight="1">
      <c r="A8" s="57"/>
      <c r="B8" s="45" t="s">
        <v>33</v>
      </c>
      <c r="C8" s="46">
        <f>COUNTIF('Clients Daily PNL'!C3:C300,"&gt;0")</f>
        <v>27</v>
      </c>
      <c r="D8" s="5"/>
      <c r="E8" s="47" t="s">
        <v>34</v>
      </c>
      <c r="F8" s="48">
        <f>COUNTIF('Clients Daily PNL'!C3:C300,"&lt;0")</f>
        <v>14</v>
      </c>
      <c r="G8" s="27"/>
      <c r="H8" s="49" t="s">
        <v>35</v>
      </c>
      <c r="I8" s="27"/>
      <c r="J8" s="62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3.5" customHeight="1">
      <c r="A9" s="57"/>
      <c r="B9" s="45" t="s">
        <v>36</v>
      </c>
      <c r="C9" s="50">
        <f>SUM(C8/(C8+F8))</f>
        <v>0.65853658536585369</v>
      </c>
      <c r="D9" s="5"/>
      <c r="E9" s="47" t="s">
        <v>37</v>
      </c>
      <c r="F9" s="51">
        <f>SUM(F8/(F8+C8))</f>
        <v>0.34146341463414637</v>
      </c>
      <c r="G9" s="27"/>
      <c r="H9" s="52" t="s">
        <v>38</v>
      </c>
      <c r="I9" s="53">
        <f>SUMIF('Clients Daily PNL'!B3:B262, "Mon", 'Clients Daily PNL'!C3:C262)</f>
        <v>163413</v>
      </c>
      <c r="J9" s="62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3.5" customHeight="1">
      <c r="A10" s="57"/>
      <c r="B10" s="45" t="s">
        <v>39</v>
      </c>
      <c r="C10" s="32">
        <f>AVERAGEIF('Clients Daily PNL'!C3:C262,"&gt;0")</f>
        <v>48873.370370370372</v>
      </c>
      <c r="D10" s="5"/>
      <c r="E10" s="47" t="s">
        <v>40</v>
      </c>
      <c r="F10" s="38">
        <f>AVERAGEIF('Clients Daily PNL'!C3:C262,"&lt;0")</f>
        <v>-30254.285714285714</v>
      </c>
      <c r="G10" s="27"/>
      <c r="H10" s="52" t="s">
        <v>41</v>
      </c>
      <c r="I10" s="53">
        <f>SUMIF('Clients Daily PNL'!B3:B262, "Tue", 'Clients Daily PNL'!C3:C262)</f>
        <v>435274</v>
      </c>
      <c r="J10" s="62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3.5" customHeight="1">
      <c r="A11" s="57"/>
      <c r="B11" s="45" t="s">
        <v>42</v>
      </c>
      <c r="C11" s="32">
        <f>SUMIF('Clients Daily PNL'!C3:C262,"&gt;0",'Clients Daily PNL'!C3:C262)</f>
        <v>1319581</v>
      </c>
      <c r="D11" s="5"/>
      <c r="E11" s="47" t="s">
        <v>43</v>
      </c>
      <c r="F11" s="38">
        <f>SUMIF('Clients Daily PNL'!C3:C262,"&lt;0",'Clients Daily PNL'!C3:C262)</f>
        <v>-423560</v>
      </c>
      <c r="G11" s="27"/>
      <c r="H11" s="52" t="s">
        <v>44</v>
      </c>
      <c r="I11" s="53">
        <f>SUMIF('Clients Daily PNL'!B4:B262, "Wed", 'Clients Daily PNL'!C4:C262)</f>
        <v>19509</v>
      </c>
      <c r="J11" s="62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3.5" customHeight="1">
      <c r="A12" s="57"/>
      <c r="B12" s="45" t="s">
        <v>45</v>
      </c>
      <c r="C12" s="32">
        <f>MAX('Clients Daily PNL'!C:C)</f>
        <v>136548</v>
      </c>
      <c r="D12" s="5"/>
      <c r="E12" s="47" t="s">
        <v>46</v>
      </c>
      <c r="F12" s="38">
        <f>MIN('Clients Daily PNL'!C:C)</f>
        <v>-85223</v>
      </c>
      <c r="G12" s="27"/>
      <c r="H12" s="52" t="s">
        <v>47</v>
      </c>
      <c r="I12" s="53">
        <f>SUMIF('Clients Daily PNL'!B5:B262, "Thu", 'Clients Daily PNL'!C5:C262)</f>
        <v>284253</v>
      </c>
      <c r="J12" s="62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57"/>
      <c r="B13" s="5"/>
      <c r="C13" s="5"/>
      <c r="D13" s="27"/>
      <c r="E13" s="54"/>
      <c r="F13" s="5"/>
      <c r="G13" s="27"/>
      <c r="H13" s="52" t="s">
        <v>48</v>
      </c>
      <c r="I13" s="53">
        <f>SUMIF('Clients Daily PNL'!B6:B262, "Fri", 'Clients Daily PNL'!C6:C262)</f>
        <v>-6428</v>
      </c>
      <c r="J13" s="62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57"/>
      <c r="B14" s="5"/>
      <c r="C14" s="5"/>
      <c r="D14" s="27"/>
      <c r="E14" s="54"/>
      <c r="F14" s="5"/>
      <c r="G14" s="27"/>
      <c r="H14" s="5"/>
      <c r="I14" s="5"/>
      <c r="J14" s="62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57"/>
      <c r="B15" s="27"/>
      <c r="C15" s="55"/>
      <c r="D15" s="27"/>
      <c r="E15" s="27"/>
      <c r="F15" s="27"/>
      <c r="G15" s="27"/>
      <c r="H15" s="27"/>
      <c r="I15" s="27"/>
      <c r="J15" s="62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57"/>
      <c r="B16" s="27"/>
      <c r="C16" s="55"/>
      <c r="D16" s="27"/>
      <c r="E16" s="27"/>
      <c r="F16" s="27"/>
      <c r="G16" s="27"/>
      <c r="H16" s="27"/>
      <c r="I16" s="27"/>
      <c r="J16" s="62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57"/>
      <c r="B17" s="5"/>
      <c r="C17" s="5"/>
      <c r="D17" s="5"/>
      <c r="E17" s="27"/>
      <c r="F17" s="27"/>
      <c r="G17" s="27"/>
      <c r="H17" s="27"/>
      <c r="I17" s="27"/>
      <c r="J17" s="62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57"/>
      <c r="B18" s="5"/>
      <c r="C18" s="5"/>
      <c r="D18" s="5"/>
      <c r="E18" s="27"/>
      <c r="F18" s="27"/>
      <c r="G18" s="27"/>
      <c r="H18" s="27"/>
      <c r="I18" s="27"/>
      <c r="J18" s="62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57"/>
      <c r="B19" s="5"/>
      <c r="C19" s="5"/>
      <c r="D19" s="5"/>
      <c r="E19" s="27"/>
      <c r="F19" s="27"/>
      <c r="G19" s="27"/>
      <c r="H19" s="27"/>
      <c r="I19" s="27"/>
      <c r="J19" s="62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64"/>
      <c r="B20" s="27"/>
      <c r="C20" s="27"/>
      <c r="D20" s="27"/>
      <c r="E20" s="27"/>
      <c r="F20" s="27"/>
      <c r="G20" s="27"/>
      <c r="H20" s="27"/>
      <c r="I20" s="27"/>
      <c r="J20" s="62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62"/>
      <c r="B21" s="58"/>
      <c r="C21" s="58"/>
      <c r="D21" s="58"/>
      <c r="E21" s="58"/>
      <c r="F21" s="58"/>
      <c r="G21" s="58"/>
      <c r="H21" s="58"/>
      <c r="I21" s="58"/>
      <c r="J21" s="62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62"/>
      <c r="B22" s="5"/>
      <c r="C22" s="5"/>
      <c r="D22" s="5"/>
      <c r="E22" s="5"/>
      <c r="F22" s="5"/>
      <c r="G22" s="5"/>
      <c r="H22" s="5"/>
      <c r="I22" s="5"/>
      <c r="J22" s="62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62"/>
      <c r="B23" s="5"/>
      <c r="C23" s="5"/>
      <c r="D23" s="5"/>
      <c r="E23" s="5"/>
      <c r="F23" s="5"/>
      <c r="G23" s="5"/>
      <c r="H23" s="5"/>
      <c r="I23" s="5"/>
      <c r="J23" s="62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62"/>
      <c r="B24" s="5"/>
      <c r="C24" s="5"/>
      <c r="D24" s="5"/>
      <c r="E24" s="5"/>
      <c r="F24" s="5"/>
      <c r="G24" s="5"/>
      <c r="H24" s="5"/>
      <c r="I24" s="5"/>
      <c r="J24" s="62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62"/>
      <c r="B25" s="5"/>
      <c r="C25" s="5"/>
      <c r="D25" s="5"/>
      <c r="E25" s="5"/>
      <c r="F25" s="5"/>
      <c r="G25" s="5"/>
      <c r="H25" s="5"/>
      <c r="I25" s="5"/>
      <c r="J25" s="62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62"/>
      <c r="B26" s="5"/>
      <c r="C26" s="5"/>
      <c r="D26" s="5"/>
      <c r="E26" s="5"/>
      <c r="F26" s="5"/>
      <c r="G26" s="5"/>
      <c r="H26" s="5"/>
      <c r="I26" s="5"/>
      <c r="J26" s="62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62"/>
      <c r="B27" s="5"/>
      <c r="C27" s="5"/>
      <c r="D27" s="5"/>
      <c r="E27" s="5"/>
      <c r="F27" s="5"/>
      <c r="G27" s="5"/>
      <c r="H27" s="5"/>
      <c r="I27" s="5"/>
      <c r="J27" s="62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64"/>
      <c r="B28" s="62"/>
      <c r="C28" s="62"/>
      <c r="D28" s="62"/>
      <c r="E28" s="62"/>
      <c r="F28" s="62"/>
      <c r="G28" s="62"/>
      <c r="H28" s="62"/>
      <c r="I28" s="62"/>
      <c r="J28" s="62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5"/>
      <c r="B30" s="5"/>
      <c r="C30" s="5" t="s">
        <v>50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5"/>
      <c r="B34" s="5"/>
      <c r="C34" s="5"/>
      <c r="D34" s="5"/>
      <c r="E34" s="56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3.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3.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3.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3.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3.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3.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3.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3.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3.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3.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3.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3.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3.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3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3.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3.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3.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3.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3.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3.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3.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3.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3.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3.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3.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3.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3.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3.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3.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3.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3.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3.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3.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3.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3.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3.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3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3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3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3.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3.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3.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3.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3.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3.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3.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3.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3.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3.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3.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3.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3.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3.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3.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3.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3.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3.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3.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3.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3.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3.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3.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3.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3.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3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3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3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3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3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3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3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3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3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3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3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3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3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3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3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3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3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3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3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3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3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3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3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3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3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3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3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3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3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3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3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3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3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3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3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3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3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3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3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3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3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3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3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3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3.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3.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3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3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3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3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3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3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3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3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3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3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3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3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3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3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3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3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3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3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3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3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3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3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3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3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3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3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3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3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3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3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3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3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3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3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3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3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3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3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3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3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3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3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3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3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3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3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3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3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3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3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3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3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3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3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3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3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3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3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3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3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3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3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3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3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3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3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3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3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3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3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3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3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3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3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3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3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3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3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3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3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3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3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3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3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3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3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3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3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3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3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3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3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3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3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3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3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3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3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3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3.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3.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3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3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3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3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3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3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3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3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3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3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3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3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3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3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3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3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3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3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3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3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3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3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3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3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3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3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3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3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3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3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3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3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3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3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3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3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3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3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3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3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3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3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3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3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3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3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3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3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3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3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3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3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3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3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3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3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3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3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3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3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3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3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3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3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3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3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3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3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3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3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3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3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3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3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3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3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3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3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3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3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3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3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3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3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3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3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3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3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3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3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3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3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3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3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3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3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3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3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3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3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3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3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3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3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3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3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3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3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3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3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3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3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3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3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3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3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3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3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3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3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3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3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3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3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3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3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3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3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3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3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3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3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3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3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3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3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3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3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3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3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3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3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3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3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3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3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3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3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3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3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3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3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3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3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3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3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3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3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3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3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3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3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3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3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3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3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3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3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3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3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3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3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3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3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3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3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3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3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3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3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3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3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3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3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3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3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3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3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3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3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3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3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3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3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3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3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3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3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3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3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3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3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3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3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3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3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3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3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3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3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3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3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3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3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3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3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3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3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3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3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3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3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3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3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3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3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3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3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3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3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3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3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3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3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3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3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3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3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3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3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3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3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3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3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3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3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3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3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3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3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3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3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3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3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3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3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3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3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3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3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3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3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3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3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3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3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3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3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3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3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3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3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3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3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3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3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3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3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3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3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3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3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3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3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3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3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3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3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3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3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3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3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3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3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3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3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3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3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3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3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3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3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3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3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3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3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3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3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3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3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3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3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3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3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3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3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3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3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3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3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3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3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3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3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3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3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3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3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3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3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3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3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3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3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3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3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3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3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3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3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3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3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3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3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3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3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3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3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3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3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3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3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3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3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3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3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3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3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3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3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3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3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3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3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3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3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3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3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3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3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3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3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3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3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3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3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3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3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3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3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3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3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3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3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3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3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3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3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3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3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3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3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3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3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3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3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3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3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3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3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3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3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3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3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3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3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3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3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3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3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3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3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3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3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3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3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3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3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3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3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3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3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3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3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3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3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3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3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3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3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3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3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3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3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3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3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3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3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3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3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3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3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3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3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3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3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3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3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3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3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3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3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3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3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3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3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3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3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3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3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3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3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3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3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3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3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3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3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3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3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3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3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3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3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3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3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3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3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3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3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3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3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3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3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3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3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3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3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3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3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3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3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3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3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3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3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3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3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3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3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3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3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3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3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3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3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3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3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3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3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3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3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3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3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3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3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3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3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3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3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3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3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3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3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3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3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3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3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3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3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3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3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3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3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3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3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3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3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3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3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3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3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3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3.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3.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3.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3.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3.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3.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3.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3.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3.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3.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3.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3.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3.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3.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3.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3.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3.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3.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3.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3.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3.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3.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3.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3.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3.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3.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3.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3.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3.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3.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3.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3.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3.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3.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3.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3.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3.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3.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3.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3.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3.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3.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3.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3.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3.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3.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3.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3.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3.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3.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3.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3.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3.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3.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3.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3.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3.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3.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3.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3.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3.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3.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3.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3.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3.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3.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3.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3.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3.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3.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3.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3.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3.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3.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3.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3.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3.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3.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3.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3.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3.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3.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3.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3.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3.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3.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3.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3.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3.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3.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3.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3.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3.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3.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3.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3.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3.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3.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3.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3.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3.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3.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3.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3.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3.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3.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3.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3.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3.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3.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3.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3.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3.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3.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3.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3.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3.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3.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3.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3.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3.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3.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3.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3.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3.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3.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3.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3.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3.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3.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3.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3.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3.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3.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3.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3.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3.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3.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3.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3.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3.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3.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3.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3.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3.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3.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3.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3.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3.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3.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3.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3.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3.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3.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3.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3.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3.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3.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3.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3.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3.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3.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3.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3.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3.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3.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3.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3.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3.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3.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3.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3.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3.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3.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3.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3.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3.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3.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3.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3.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3.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3.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3.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3.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3.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3.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3.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3.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3.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3.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3.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3.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3.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3.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3.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3.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3.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3.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3.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3.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4">
    <mergeCell ref="A1:J1"/>
    <mergeCell ref="J2:J28"/>
    <mergeCell ref="A20:A27"/>
    <mergeCell ref="A28:I28"/>
  </mergeCell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Clients Daily PNL</vt:lpstr>
      <vt:lpstr>Clients Db</vt:lpstr>
      <vt:lpstr>Clients Dashboard</vt:lpstr>
      <vt:lpstr>Overall Dashboard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HP</dc:creator>
  <cp:keywords/>
  <dc:description/>
  <cp:lastModifiedBy>Subhash</cp:lastModifiedBy>
  <cp:revision/>
  <dcterms:created xsi:type="dcterms:W3CDTF">2022-12-24T18:10:13Z</dcterms:created>
  <dcterms:modified xsi:type="dcterms:W3CDTF">2023-09-22T17:17:28Z</dcterms:modified>
  <cp:category/>
  <cp:contentStatus/>
</cp:coreProperties>
</file>